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334"/>
  <workbookPr defaultThemeVersion="124226"/>
  <xr:revisionPtr xr6:coauthVersionLast="47" xr6:coauthVersionMax="47" documentId="13_ncr:1_{271D5246-DBCC-459F-B528-FE3C25EA9031}" revIDLastSave="0" xr10:uidLastSave="{00000000-0000-0000-0000-000000000000}"/>
  <bookViews>
    <workbookView tabRatio="815" xr2:uid="{00000000-000D-0000-FFFF-FFFF00000000}" windowHeight="15720" windowWidth="29040" xWindow="-120" yWindow="-120"/>
  </bookViews>
  <sheets>
    <sheet r:id="rId1" name="目次" sheetId="17"/>
    <sheet r:id="rId2" name="商業１" sheetId="28"/>
    <sheet r:id="rId3" name="商業２ " sheetId="29"/>
    <sheet r:id="rId4" name="商業３" sheetId="30"/>
    <sheet r:id="rId5" name="商業４（道内）" sheetId="31"/>
    <sheet r:id="rId6" name="商業a" sheetId="19"/>
    <sheet r:id="rId7" name="商業b" sheetId="1"/>
    <sheet r:id="rId8" name="商業c" sheetId="20"/>
    <sheet r:id="rId9" name="貿易１" sheetId="21"/>
    <sheet r:id="rId10" name="貿易２" sheetId="23"/>
    <sheet r:id="rId11" name="貿易３" sheetId="32"/>
    <sheet r:id="rId12" name="貿易4" sheetId="33"/>
    <sheet r:id="rId13" name="市場１" sheetId="15"/>
    <sheet r:id="rId14" name="市場２" sheetId="16"/>
  </sheets>
  <definedNames>
    <definedName localSheetId="1" name="_xlnm.Print_Area">商業１!$A$1:$N$85</definedName>
    <definedName localSheetId="2" name="_xlnm.Print_Area">'商業２ '!$A$1:$Q$48</definedName>
    <definedName localSheetId="6" name="_xlnm.Print_Area">商業b!$A$1:$Q$35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37" i="21" l="1"/>
  <c r="H48" i="21"/>
  <c r="H47" i="21"/>
  <c r="H46" i="21"/>
  <c r="H45" i="21"/>
  <c r="H44" i="21"/>
  <c r="H43" i="21"/>
  <c r="H42" i="21"/>
  <c r="H41" i="21"/>
  <c r="H40" i="21"/>
  <c r="H39" i="21"/>
  <c r="H38" i="21"/>
  <c r="B29" i="16" l="1"/>
  <c r="H35" i="21" l="1"/>
  <c r="C74" i="33"/>
  <c r="C71" i="33"/>
  <c r="F68" i="33"/>
  <c r="C68" i="33"/>
  <c r="C65" i="33"/>
  <c r="C62" i="33"/>
  <c r="C59" i="33"/>
  <c r="F57" i="33"/>
  <c r="C56" i="33"/>
  <c r="C53" i="33"/>
  <c r="F51" i="33"/>
  <c r="C49" i="33"/>
  <c r="C4" i="33" s="1"/>
  <c r="F48" i="33"/>
  <c r="F45" i="33"/>
  <c r="C45" i="33"/>
  <c r="F42" i="33"/>
  <c r="C42" i="33"/>
  <c r="F39" i="33"/>
  <c r="F36" i="33"/>
  <c r="C36" i="33"/>
  <c r="F33" i="33"/>
  <c r="C32" i="33"/>
  <c r="C29" i="33"/>
  <c r="F28" i="33"/>
  <c r="C26" i="33"/>
  <c r="F25" i="33"/>
  <c r="C23" i="33"/>
  <c r="F21" i="33"/>
  <c r="C20" i="33"/>
  <c r="C15" i="33"/>
  <c r="C11" i="33"/>
  <c r="F9" i="33"/>
  <c r="C6" i="33"/>
  <c r="F5" i="33"/>
  <c r="C67" i="32"/>
  <c r="C64" i="32"/>
  <c r="C61" i="32"/>
  <c r="C58" i="32"/>
  <c r="C52" i="32"/>
  <c r="C49" i="32"/>
  <c r="C46" i="32"/>
  <c r="C43" i="32"/>
  <c r="C40" i="32"/>
  <c r="C37" i="32"/>
  <c r="C34" i="32"/>
  <c r="C31" i="32"/>
  <c r="C28" i="32"/>
  <c r="C25" i="32"/>
  <c r="C21" i="32"/>
  <c r="C18" i="32"/>
  <c r="C15" i="32"/>
  <c r="C12" i="32"/>
  <c r="C9" i="32"/>
  <c r="C6" i="32"/>
  <c r="C4" i="32" l="1"/>
  <c r="AY49" i="23" l="1"/>
  <c r="AY12" i="23"/>
  <c r="I51" i="30" l="1"/>
  <c r="E51" i="30"/>
  <c r="E54" i="29"/>
  <c r="P54" i="29"/>
  <c r="O54" i="29"/>
  <c r="N54" i="29"/>
  <c r="M54" i="29"/>
  <c r="L54" i="29"/>
  <c r="K54" i="29"/>
  <c r="J54" i="29"/>
  <c r="I54" i="29"/>
  <c r="H54" i="29"/>
  <c r="G54" i="29"/>
  <c r="F54" i="29"/>
  <c r="D18" i="16" l="1"/>
  <c r="D17" i="16"/>
  <c r="D16" i="16"/>
  <c r="D15" i="16"/>
  <c r="D14" i="16"/>
  <c r="D13" i="16"/>
  <c r="D12" i="16"/>
  <c r="D11" i="16"/>
  <c r="D10" i="16"/>
  <c r="D9" i="16"/>
  <c r="D8" i="16"/>
  <c r="D7" i="16"/>
  <c r="D6" i="16"/>
  <c r="D5" i="16"/>
  <c r="C18" i="16"/>
  <c r="C17" i="16"/>
  <c r="C16" i="16"/>
  <c r="C15" i="16"/>
  <c r="C14" i="16"/>
  <c r="C13" i="16"/>
  <c r="C12" i="16"/>
  <c r="C11" i="16"/>
  <c r="C10" i="16"/>
  <c r="C9" i="16"/>
  <c r="C8" i="16"/>
  <c r="C7" i="16"/>
  <c r="C6" i="16"/>
  <c r="C5" i="16"/>
  <c r="D16" i="15"/>
  <c r="D15" i="15"/>
  <c r="D14" i="15"/>
  <c r="D13" i="15"/>
  <c r="D12" i="15"/>
  <c r="D11" i="15"/>
  <c r="D10" i="15"/>
  <c r="D9" i="15"/>
  <c r="D8" i="15"/>
  <c r="D7" i="15"/>
  <c r="C20" i="15"/>
  <c r="C19" i="15"/>
  <c r="C18" i="15"/>
  <c r="C17" i="15"/>
  <c r="C16" i="15"/>
  <c r="C15" i="15"/>
  <c r="C14" i="15"/>
  <c r="C13" i="15"/>
  <c r="C12" i="15"/>
  <c r="C11" i="15"/>
  <c r="C10" i="15"/>
  <c r="C9" i="15"/>
  <c r="C8" i="15"/>
  <c r="C7" i="15"/>
  <c r="B31" i="15" l="1"/>
  <c r="E8" i="20" l="1"/>
  <c r="E6" i="20" s="1"/>
  <c r="I8" i="20"/>
  <c r="I6" i="20"/>
  <c r="E18" i="20"/>
  <c r="E16" i="20" s="1"/>
  <c r="I18" i="20"/>
  <c r="I16" i="20" s="1"/>
  <c r="I26" i="20"/>
  <c r="E28" i="20"/>
  <c r="E26" i="20" s="1"/>
  <c r="I28" i="20"/>
  <c r="H7" i="1"/>
  <c r="I7" i="1"/>
  <c r="J7" i="1"/>
  <c r="K7" i="1"/>
  <c r="L7" i="1"/>
  <c r="M7" i="1"/>
  <c r="N7" i="1"/>
  <c r="O7" i="1"/>
  <c r="P7" i="1"/>
  <c r="Q7" i="1"/>
  <c r="E8" i="1"/>
  <c r="F9" i="1"/>
  <c r="F7" i="1"/>
  <c r="G9" i="1"/>
  <c r="G7" i="1"/>
  <c r="E10" i="1"/>
  <c r="E11" i="1"/>
  <c r="E9" i="1" s="1"/>
  <c r="E12" i="1"/>
  <c r="E13" i="1"/>
  <c r="E14" i="1"/>
  <c r="E15" i="1"/>
  <c r="E18" i="1"/>
  <c r="F19" i="1"/>
  <c r="F17" i="1" s="1"/>
  <c r="G19" i="1"/>
  <c r="G17" i="1"/>
  <c r="H19" i="1"/>
  <c r="H17" i="1"/>
  <c r="I19" i="1"/>
  <c r="I17" i="1"/>
  <c r="J19" i="1"/>
  <c r="J17" i="1" s="1"/>
  <c r="K19" i="1"/>
  <c r="K17" i="1"/>
  <c r="L19" i="1"/>
  <c r="L17" i="1"/>
  <c r="M19" i="1"/>
  <c r="M17" i="1" s="1"/>
  <c r="N19" i="1"/>
  <c r="N17" i="1" s="1"/>
  <c r="O19" i="1"/>
  <c r="O17" i="1"/>
  <c r="P19" i="1"/>
  <c r="P17" i="1"/>
  <c r="Q19" i="1"/>
  <c r="Q17" i="1"/>
  <c r="E20" i="1"/>
  <c r="E21" i="1"/>
  <c r="E19" i="1" s="1"/>
  <c r="E17" i="1" s="1"/>
  <c r="E22" i="1"/>
  <c r="E23" i="1"/>
  <c r="E24" i="1"/>
  <c r="E25" i="1"/>
  <c r="I27" i="1"/>
  <c r="M27" i="1"/>
  <c r="Q27" i="1"/>
  <c r="E28" i="1"/>
  <c r="F29" i="1"/>
  <c r="F27" i="1"/>
  <c r="G29" i="1"/>
  <c r="G27" i="1"/>
  <c r="H29" i="1"/>
  <c r="H27" i="1" s="1"/>
  <c r="I29" i="1"/>
  <c r="J29" i="1"/>
  <c r="J27" i="1"/>
  <c r="K29" i="1"/>
  <c r="K27" i="1"/>
  <c r="L29" i="1"/>
  <c r="L27" i="1"/>
  <c r="M29" i="1"/>
  <c r="N29" i="1"/>
  <c r="N27" i="1"/>
  <c r="O29" i="1"/>
  <c r="O27" i="1" s="1"/>
  <c r="P29" i="1"/>
  <c r="P27" i="1"/>
  <c r="Q29" i="1"/>
  <c r="E30" i="1"/>
  <c r="E29" i="1"/>
  <c r="E27" i="1" s="1"/>
  <c r="E31" i="1"/>
  <c r="E32" i="1"/>
  <c r="E33" i="1"/>
  <c r="E34" i="1"/>
  <c r="E35" i="1"/>
  <c r="F9" i="19"/>
  <c r="G9" i="19"/>
  <c r="H9" i="19"/>
  <c r="H8" i="19"/>
  <c r="H6" i="19" s="1"/>
  <c r="I9" i="19"/>
  <c r="I8" i="19" s="1"/>
  <c r="I6" i="19" s="1"/>
  <c r="J9" i="19"/>
  <c r="K9" i="19"/>
  <c r="L9" i="19"/>
  <c r="M9" i="19"/>
  <c r="M8" i="19"/>
  <c r="M6" i="19" s="1"/>
  <c r="F11" i="19"/>
  <c r="F8" i="19" s="1"/>
  <c r="F6" i="19" s="1"/>
  <c r="G11" i="19"/>
  <c r="G8" i="19" s="1"/>
  <c r="H11" i="19"/>
  <c r="I11" i="19"/>
  <c r="J11" i="19"/>
  <c r="K11" i="19"/>
  <c r="L11" i="19"/>
  <c r="M11" i="19"/>
  <c r="F14" i="19"/>
  <c r="G14" i="19"/>
  <c r="H14" i="19"/>
  <c r="I14" i="19"/>
  <c r="J14" i="19"/>
  <c r="J8" i="19" s="1"/>
  <c r="J6" i="19" s="1"/>
  <c r="K14" i="19"/>
  <c r="K8" i="19" s="1"/>
  <c r="L14" i="19"/>
  <c r="M14" i="19"/>
  <c r="F17" i="19"/>
  <c r="G17" i="19"/>
  <c r="H17" i="19"/>
  <c r="I17" i="19"/>
  <c r="J17" i="19"/>
  <c r="K17" i="19"/>
  <c r="L17" i="19"/>
  <c r="L8" i="19" s="1"/>
  <c r="L6" i="19" s="1"/>
  <c r="M17" i="19"/>
  <c r="F22" i="19"/>
  <c r="G22" i="19"/>
  <c r="H22" i="19"/>
  <c r="I22" i="19"/>
  <c r="J22" i="19"/>
  <c r="K22" i="19"/>
  <c r="L22" i="19"/>
  <c r="M22" i="19"/>
  <c r="F27" i="19"/>
  <c r="G27" i="19"/>
  <c r="H27" i="19"/>
  <c r="I27" i="19"/>
  <c r="J27" i="19"/>
  <c r="K27" i="19"/>
  <c r="L27" i="19"/>
  <c r="M27" i="19"/>
  <c r="F33" i="19"/>
  <c r="G33" i="19"/>
  <c r="H33" i="19"/>
  <c r="I33" i="19"/>
  <c r="J33" i="19"/>
  <c r="J32" i="19"/>
  <c r="K33" i="19"/>
  <c r="L33" i="19"/>
  <c r="M33" i="19"/>
  <c r="F36" i="19"/>
  <c r="F32" i="19" s="1"/>
  <c r="G36" i="19"/>
  <c r="G32" i="19" s="1"/>
  <c r="H36" i="19"/>
  <c r="H32" i="19" s="1"/>
  <c r="I36" i="19"/>
  <c r="I32" i="19" s="1"/>
  <c r="J36" i="19"/>
  <c r="K36" i="19"/>
  <c r="K32" i="19" s="1"/>
  <c r="L36" i="19"/>
  <c r="M36" i="19"/>
  <c r="F42" i="19"/>
  <c r="G42" i="19"/>
  <c r="H42" i="19"/>
  <c r="I42" i="19"/>
  <c r="J42" i="19"/>
  <c r="K42" i="19"/>
  <c r="L42" i="19"/>
  <c r="L32" i="19" s="1"/>
  <c r="M42" i="19"/>
  <c r="M32" i="19" s="1"/>
  <c r="F51" i="19"/>
  <c r="G51" i="19"/>
  <c r="H51" i="19"/>
  <c r="I51" i="19"/>
  <c r="J51" i="19"/>
  <c r="K51" i="19"/>
  <c r="L51" i="19"/>
  <c r="M51" i="19"/>
  <c r="F54" i="19"/>
  <c r="G54" i="19"/>
  <c r="H54" i="19"/>
  <c r="I54" i="19"/>
  <c r="J54" i="19"/>
  <c r="K54" i="19"/>
  <c r="L54" i="19"/>
  <c r="M54" i="19"/>
  <c r="F58" i="19"/>
  <c r="G58" i="19"/>
  <c r="H58" i="19"/>
  <c r="I58" i="19"/>
  <c r="J58" i="19"/>
  <c r="K58" i="19"/>
  <c r="L58" i="19"/>
  <c r="M58" i="19"/>
  <c r="F44" i="31"/>
  <c r="G44" i="31"/>
  <c r="H44" i="31"/>
  <c r="I44" i="31"/>
  <c r="J44" i="31"/>
  <c r="K44" i="31"/>
  <c r="L44" i="31"/>
  <c r="M44" i="31"/>
  <c r="N44" i="31"/>
  <c r="O44" i="31"/>
  <c r="P44" i="31"/>
  <c r="Q44" i="31"/>
  <c r="E9" i="30"/>
  <c r="E7" i="30"/>
  <c r="I9" i="30"/>
  <c r="I7" i="30" s="1"/>
  <c r="E20" i="30"/>
  <c r="E18" i="30"/>
  <c r="I20" i="30"/>
  <c r="I18" i="30"/>
  <c r="E31" i="30"/>
  <c r="E29" i="30"/>
  <c r="I31" i="30"/>
  <c r="I29" i="30"/>
  <c r="E40" i="30"/>
  <c r="I40" i="30"/>
  <c r="F8" i="29"/>
  <c r="E9" i="29"/>
  <c r="F10" i="29"/>
  <c r="G10" i="29"/>
  <c r="G8" i="29"/>
  <c r="H10" i="29"/>
  <c r="H8" i="29" s="1"/>
  <c r="I10" i="29"/>
  <c r="I8" i="29" s="1"/>
  <c r="J10" i="29"/>
  <c r="J8" i="29" s="1"/>
  <c r="K10" i="29"/>
  <c r="K8" i="29"/>
  <c r="L10" i="29"/>
  <c r="L8" i="29" s="1"/>
  <c r="M10" i="29"/>
  <c r="M8" i="29" s="1"/>
  <c r="N10" i="29"/>
  <c r="N8" i="29" s="1"/>
  <c r="O10" i="29"/>
  <c r="O8" i="29" s="1"/>
  <c r="P10" i="29"/>
  <c r="P8" i="29"/>
  <c r="Q10" i="29"/>
  <c r="Q8" i="29" s="1"/>
  <c r="E11" i="29"/>
  <c r="E12" i="29"/>
  <c r="E13" i="29"/>
  <c r="E14" i="29"/>
  <c r="E15" i="29"/>
  <c r="E16" i="29"/>
  <c r="E20" i="29"/>
  <c r="F21" i="29"/>
  <c r="F19" i="29" s="1"/>
  <c r="G21" i="29"/>
  <c r="G19" i="29" s="1"/>
  <c r="H21" i="29"/>
  <c r="H19" i="29" s="1"/>
  <c r="I21" i="29"/>
  <c r="I19" i="29" s="1"/>
  <c r="J21" i="29"/>
  <c r="J19" i="29" s="1"/>
  <c r="K21" i="29"/>
  <c r="K19" i="29"/>
  <c r="L21" i="29"/>
  <c r="L19" i="29"/>
  <c r="M21" i="29"/>
  <c r="M19" i="29" s="1"/>
  <c r="N21" i="29"/>
  <c r="N19" i="29" s="1"/>
  <c r="O21" i="29"/>
  <c r="O19" i="29" s="1"/>
  <c r="P21" i="29"/>
  <c r="P19" i="29" s="1"/>
  <c r="Q21" i="29"/>
  <c r="Q19" i="29" s="1"/>
  <c r="E22" i="29"/>
  <c r="E23" i="29"/>
  <c r="E24" i="29"/>
  <c r="E25" i="29"/>
  <c r="E26" i="29"/>
  <c r="E27" i="29"/>
  <c r="E31" i="29"/>
  <c r="F32" i="29"/>
  <c r="F30" i="29" s="1"/>
  <c r="G32" i="29"/>
  <c r="G30" i="29"/>
  <c r="H32" i="29"/>
  <c r="H30" i="29" s="1"/>
  <c r="I32" i="29"/>
  <c r="I30" i="29" s="1"/>
  <c r="J32" i="29"/>
  <c r="J30" i="29" s="1"/>
  <c r="K32" i="29"/>
  <c r="K30" i="29" s="1"/>
  <c r="L32" i="29"/>
  <c r="L30" i="29" s="1"/>
  <c r="M32" i="29"/>
  <c r="M30" i="29" s="1"/>
  <c r="N32" i="29"/>
  <c r="N30" i="29" s="1"/>
  <c r="O32" i="29"/>
  <c r="O30" i="29" s="1"/>
  <c r="P32" i="29"/>
  <c r="P30" i="29" s="1"/>
  <c r="Q32" i="29"/>
  <c r="Q30" i="29" s="1"/>
  <c r="E33" i="29"/>
  <c r="E34" i="29"/>
  <c r="E35" i="29"/>
  <c r="E36" i="29"/>
  <c r="E37" i="29"/>
  <c r="E38" i="29"/>
  <c r="E42" i="29"/>
  <c r="F43" i="29"/>
  <c r="F41" i="29" s="1"/>
  <c r="G43" i="29"/>
  <c r="G41" i="29" s="1"/>
  <c r="H43" i="29"/>
  <c r="H41" i="29" s="1"/>
  <c r="I43" i="29"/>
  <c r="I41" i="29" s="1"/>
  <c r="J43" i="29"/>
  <c r="J41" i="29"/>
  <c r="K43" i="29"/>
  <c r="K41" i="29" s="1"/>
  <c r="L43" i="29"/>
  <c r="L41" i="29" s="1"/>
  <c r="M43" i="29"/>
  <c r="M41" i="29" s="1"/>
  <c r="N43" i="29"/>
  <c r="N41" i="29"/>
  <c r="O43" i="29"/>
  <c r="O41" i="29" s="1"/>
  <c r="P43" i="29"/>
  <c r="P41" i="29"/>
  <c r="E44" i="29"/>
  <c r="E45" i="29"/>
  <c r="E46" i="29"/>
  <c r="E47" i="29"/>
  <c r="E48" i="29"/>
  <c r="E49" i="29"/>
  <c r="E7" i="1" l="1"/>
  <c r="K6" i="19"/>
  <c r="G6" i="19"/>
  <c r="E32" i="29"/>
  <c r="E30" i="29" s="1"/>
  <c r="E10" i="29"/>
  <c r="E8" i="29" s="1"/>
  <c r="E21" i="29"/>
  <c r="E19" i="29" s="1"/>
  <c r="E43" i="29"/>
  <c r="E41" i="29" s="1"/>
</calcChain>
</file>

<file path=xl/sharedStrings.xml><?xml version="1.0" encoding="utf-8"?>
<sst xmlns="http://schemas.openxmlformats.org/spreadsheetml/2006/main" count="1433" uniqueCount="561">
  <si>
    <t>従業者数</t>
    <rPh sb="0" eb="4">
      <t>ジュウギョウシャスウ</t>
    </rPh>
    <phoneticPr fontId="4"/>
  </si>
  <si>
    <t>年間商品販売額</t>
    <rPh sb="0" eb="2">
      <t>ネンカン</t>
    </rPh>
    <rPh sb="2" eb="4">
      <t>ショウヒン</t>
    </rPh>
    <rPh sb="4" eb="7">
      <t>ハンバイガク</t>
    </rPh>
    <phoneticPr fontId="4"/>
  </si>
  <si>
    <t>各種商品卸売業</t>
    <rPh sb="0" eb="2">
      <t>カクシュ</t>
    </rPh>
    <rPh sb="2" eb="4">
      <t>ショウヒン</t>
    </rPh>
    <rPh sb="4" eb="7">
      <t>オロシウリギョウ</t>
    </rPh>
    <phoneticPr fontId="4"/>
  </si>
  <si>
    <t>繊維・衣服等卸売業</t>
    <rPh sb="0" eb="2">
      <t>センイ</t>
    </rPh>
    <rPh sb="3" eb="5">
      <t>イフク</t>
    </rPh>
    <rPh sb="5" eb="6">
      <t>ナド</t>
    </rPh>
    <rPh sb="6" eb="9">
      <t>オロシウリギョウ</t>
    </rPh>
    <phoneticPr fontId="4"/>
  </si>
  <si>
    <t>繊維品卸売業</t>
    <rPh sb="0" eb="3">
      <t>センイヒン</t>
    </rPh>
    <rPh sb="3" eb="6">
      <t>オロシウリギョウ</t>
    </rPh>
    <phoneticPr fontId="4"/>
  </si>
  <si>
    <t>飲食料品卸売業</t>
    <rPh sb="0" eb="4">
      <t>インショクリョウヒン</t>
    </rPh>
    <rPh sb="4" eb="7">
      <t>オロシウリギョウ</t>
    </rPh>
    <phoneticPr fontId="4"/>
  </si>
  <si>
    <t>農畜産物・水産物卸売業</t>
    <rPh sb="0" eb="1">
      <t>ノウ</t>
    </rPh>
    <rPh sb="1" eb="4">
      <t>チクサンブツ</t>
    </rPh>
    <rPh sb="5" eb="8">
      <t>スイサンブツ</t>
    </rPh>
    <rPh sb="8" eb="11">
      <t>オロシウリギョウ</t>
    </rPh>
    <phoneticPr fontId="4"/>
  </si>
  <si>
    <t>食料・飲料卸売業</t>
    <rPh sb="0" eb="2">
      <t>ショクリョウ</t>
    </rPh>
    <rPh sb="3" eb="5">
      <t>インリョウ</t>
    </rPh>
    <rPh sb="5" eb="8">
      <t>オロシウリギョウ</t>
    </rPh>
    <phoneticPr fontId="4"/>
  </si>
  <si>
    <t>建築材料卸売業</t>
    <rPh sb="0" eb="4">
      <t>ケンチクザイリョウ</t>
    </rPh>
    <rPh sb="4" eb="7">
      <t>オロシウリギョウ</t>
    </rPh>
    <phoneticPr fontId="4"/>
  </si>
  <si>
    <t>化学製品卸売業</t>
    <rPh sb="0" eb="4">
      <t>カガクセイヒン</t>
    </rPh>
    <rPh sb="4" eb="7">
      <t>オロシウリギョウ</t>
    </rPh>
    <phoneticPr fontId="4"/>
  </si>
  <si>
    <t>鉱物・金属材料卸売業</t>
    <rPh sb="0" eb="2">
      <t>コウブツ</t>
    </rPh>
    <rPh sb="3" eb="5">
      <t>キンゾク</t>
    </rPh>
    <rPh sb="5" eb="7">
      <t>ザイリョウ</t>
    </rPh>
    <rPh sb="7" eb="10">
      <t>オロシウリギョウ</t>
    </rPh>
    <phoneticPr fontId="4"/>
  </si>
  <si>
    <t>再生資源卸売業</t>
    <rPh sb="0" eb="4">
      <t>サイセイシゲン</t>
    </rPh>
    <rPh sb="4" eb="7">
      <t>オロシウリギョウ</t>
    </rPh>
    <phoneticPr fontId="4"/>
  </si>
  <si>
    <t>機械器具卸売業</t>
    <rPh sb="0" eb="4">
      <t>キカイキグ</t>
    </rPh>
    <rPh sb="4" eb="7">
      <t>オロシウリギョウ</t>
    </rPh>
    <phoneticPr fontId="4"/>
  </si>
  <si>
    <t>一般機械器具卸売業</t>
    <rPh sb="0" eb="2">
      <t>イッパン</t>
    </rPh>
    <rPh sb="2" eb="6">
      <t>キカイキグ</t>
    </rPh>
    <rPh sb="6" eb="9">
      <t>オロシウリギョウ</t>
    </rPh>
    <phoneticPr fontId="4"/>
  </si>
  <si>
    <t>自動車卸売業</t>
    <rPh sb="0" eb="3">
      <t>ジドウシャ</t>
    </rPh>
    <rPh sb="3" eb="6">
      <t>オロシウリギョウ</t>
    </rPh>
    <phoneticPr fontId="4"/>
  </si>
  <si>
    <t>電気機械器具卸売業</t>
    <rPh sb="0" eb="4">
      <t>デンキキカイ</t>
    </rPh>
    <rPh sb="4" eb="6">
      <t>キグ</t>
    </rPh>
    <rPh sb="6" eb="9">
      <t>オロシウリギョウ</t>
    </rPh>
    <phoneticPr fontId="4"/>
  </si>
  <si>
    <t>その他の卸売業</t>
    <rPh sb="0" eb="3">
      <t>ソノタ</t>
    </rPh>
    <rPh sb="4" eb="7">
      <t>オロシウリギョウ</t>
    </rPh>
    <phoneticPr fontId="4"/>
  </si>
  <si>
    <t>家具・建具・じゅう器等卸売業</t>
    <rPh sb="0" eb="2">
      <t>カグ</t>
    </rPh>
    <rPh sb="3" eb="4">
      <t>タ</t>
    </rPh>
    <rPh sb="4" eb="5">
      <t>グ</t>
    </rPh>
    <rPh sb="6" eb="10">
      <t>ジュウキ</t>
    </rPh>
    <rPh sb="10" eb="11">
      <t>ナド</t>
    </rPh>
    <rPh sb="11" eb="14">
      <t>オロシウリギョウ</t>
    </rPh>
    <phoneticPr fontId="4"/>
  </si>
  <si>
    <t>医薬品・化粧品等卸売業</t>
    <rPh sb="0" eb="3">
      <t>イヤクヒン</t>
    </rPh>
    <rPh sb="4" eb="7">
      <t>ケショウヒン</t>
    </rPh>
    <rPh sb="7" eb="8">
      <t>ナド</t>
    </rPh>
    <rPh sb="8" eb="11">
      <t>オロシウリギョウ</t>
    </rPh>
    <phoneticPr fontId="4"/>
  </si>
  <si>
    <t>他に分類されない卸売業</t>
    <rPh sb="0" eb="1">
      <t>タ</t>
    </rPh>
    <rPh sb="2" eb="4">
      <t>ブンルイ</t>
    </rPh>
    <rPh sb="8" eb="11">
      <t>オロシウリギョウ</t>
    </rPh>
    <phoneticPr fontId="4"/>
  </si>
  <si>
    <t>各種商品小売業</t>
    <rPh sb="0" eb="2">
      <t>カクシュ</t>
    </rPh>
    <rPh sb="2" eb="4">
      <t>ショウヒン</t>
    </rPh>
    <rPh sb="4" eb="7">
      <t>コウリギョウ</t>
    </rPh>
    <phoneticPr fontId="4"/>
  </si>
  <si>
    <t>織物・衣服・身の回り品小売業</t>
    <rPh sb="0" eb="2">
      <t>オリモノ</t>
    </rPh>
    <rPh sb="3" eb="5">
      <t>イフク</t>
    </rPh>
    <rPh sb="6" eb="9">
      <t>ミノマワ</t>
    </rPh>
    <rPh sb="10" eb="11">
      <t>ヒン</t>
    </rPh>
    <rPh sb="11" eb="14">
      <t>コウリギョウ</t>
    </rPh>
    <phoneticPr fontId="4"/>
  </si>
  <si>
    <t>呉服・服地・寝具小売業</t>
    <rPh sb="0" eb="2">
      <t>ゴフク</t>
    </rPh>
    <rPh sb="3" eb="4">
      <t>フク</t>
    </rPh>
    <rPh sb="4" eb="5">
      <t>チ</t>
    </rPh>
    <rPh sb="6" eb="8">
      <t>シング</t>
    </rPh>
    <rPh sb="8" eb="11">
      <t>コウリギョウ</t>
    </rPh>
    <phoneticPr fontId="4"/>
  </si>
  <si>
    <t>男子服小売業</t>
    <rPh sb="0" eb="2">
      <t>ダンシ</t>
    </rPh>
    <rPh sb="2" eb="3">
      <t>フク</t>
    </rPh>
    <rPh sb="3" eb="6">
      <t>コウリギョウ</t>
    </rPh>
    <phoneticPr fontId="4"/>
  </si>
  <si>
    <t>婦人・子供服小売業</t>
    <rPh sb="0" eb="2">
      <t>フジン</t>
    </rPh>
    <rPh sb="3" eb="6">
      <t>コドモフク</t>
    </rPh>
    <rPh sb="6" eb="9">
      <t>コウリギョウ</t>
    </rPh>
    <phoneticPr fontId="4"/>
  </si>
  <si>
    <t>靴・履物小売業</t>
    <rPh sb="0" eb="1">
      <t>クツ</t>
    </rPh>
    <rPh sb="2" eb="4">
      <t>ハキモノ</t>
    </rPh>
    <rPh sb="4" eb="7">
      <t>コウリギョウ</t>
    </rPh>
    <phoneticPr fontId="4"/>
  </si>
  <si>
    <t>飲食料品小売業</t>
    <rPh sb="0" eb="4">
      <t>インショクリョウヒン</t>
    </rPh>
    <rPh sb="4" eb="7">
      <t>コウリギョウ</t>
    </rPh>
    <phoneticPr fontId="4"/>
  </si>
  <si>
    <t>各種食料品小売業</t>
    <rPh sb="0" eb="2">
      <t>カクシュ</t>
    </rPh>
    <rPh sb="2" eb="5">
      <t>ショクリョウヒン</t>
    </rPh>
    <rPh sb="5" eb="8">
      <t>コウリギョウ</t>
    </rPh>
    <phoneticPr fontId="4"/>
  </si>
  <si>
    <t>酒小売業</t>
    <rPh sb="0" eb="1">
      <t>サケ</t>
    </rPh>
    <rPh sb="1" eb="4">
      <t>コウリギョウ</t>
    </rPh>
    <phoneticPr fontId="4"/>
  </si>
  <si>
    <t>食肉小売業</t>
    <rPh sb="0" eb="2">
      <t>ショクニク</t>
    </rPh>
    <rPh sb="2" eb="5">
      <t>コウリギョウ</t>
    </rPh>
    <phoneticPr fontId="4"/>
  </si>
  <si>
    <t>鮮魚小売業</t>
    <rPh sb="0" eb="2">
      <t>センギョ</t>
    </rPh>
    <rPh sb="2" eb="5">
      <t>コウリギョウ</t>
    </rPh>
    <phoneticPr fontId="4"/>
  </si>
  <si>
    <t>野菜・果物小売業</t>
    <rPh sb="0" eb="2">
      <t>ヤサイ</t>
    </rPh>
    <rPh sb="3" eb="5">
      <t>クダモノ</t>
    </rPh>
    <rPh sb="5" eb="8">
      <t>コウリギョウ</t>
    </rPh>
    <phoneticPr fontId="4"/>
  </si>
  <si>
    <t>菓子・パン小売業</t>
    <rPh sb="0" eb="2">
      <t>カシ</t>
    </rPh>
    <rPh sb="5" eb="8">
      <t>コウリギョウ</t>
    </rPh>
    <phoneticPr fontId="4"/>
  </si>
  <si>
    <t>米穀類小売業</t>
    <rPh sb="0" eb="1">
      <t>コメ</t>
    </rPh>
    <rPh sb="1" eb="2">
      <t>コクモツ</t>
    </rPh>
    <rPh sb="2" eb="3">
      <t>ルイ</t>
    </rPh>
    <rPh sb="3" eb="6">
      <t>コウリギョウ</t>
    </rPh>
    <phoneticPr fontId="4"/>
  </si>
  <si>
    <t>自動車・自転車小売業</t>
    <rPh sb="0" eb="3">
      <t>ジドウシャ</t>
    </rPh>
    <rPh sb="4" eb="7">
      <t>ジテンシャ</t>
    </rPh>
    <rPh sb="7" eb="10">
      <t>コウリギョウ</t>
    </rPh>
    <phoneticPr fontId="4"/>
  </si>
  <si>
    <t>自動車小売業</t>
    <rPh sb="0" eb="3">
      <t>ジドウシャ</t>
    </rPh>
    <rPh sb="3" eb="6">
      <t>コウリギョウ</t>
    </rPh>
    <phoneticPr fontId="4"/>
  </si>
  <si>
    <t>自転車小売業</t>
    <rPh sb="0" eb="3">
      <t>ジテンシャ</t>
    </rPh>
    <rPh sb="3" eb="6">
      <t>コウリギョウ</t>
    </rPh>
    <phoneticPr fontId="4"/>
  </si>
  <si>
    <t>家具・建具・畳小売業</t>
    <rPh sb="0" eb="2">
      <t>カグ</t>
    </rPh>
    <rPh sb="3" eb="4">
      <t>タ</t>
    </rPh>
    <rPh sb="4" eb="5">
      <t>グ</t>
    </rPh>
    <rPh sb="6" eb="7">
      <t>タタミ</t>
    </rPh>
    <rPh sb="7" eb="10">
      <t>コウリギョウ</t>
    </rPh>
    <phoneticPr fontId="4"/>
  </si>
  <si>
    <t>機械器具小売業</t>
    <rPh sb="0" eb="4">
      <t>キカイキグ</t>
    </rPh>
    <rPh sb="4" eb="7">
      <t>コウリギョウ</t>
    </rPh>
    <phoneticPr fontId="4"/>
  </si>
  <si>
    <t>その他の小売業</t>
    <rPh sb="2" eb="3">
      <t>タ</t>
    </rPh>
    <rPh sb="4" eb="7">
      <t>コウリギョウ</t>
    </rPh>
    <phoneticPr fontId="4"/>
  </si>
  <si>
    <t>医薬品・化粧品小売業</t>
    <rPh sb="0" eb="3">
      <t>イヤクヒン</t>
    </rPh>
    <rPh sb="4" eb="7">
      <t>ケショウヒン</t>
    </rPh>
    <rPh sb="7" eb="10">
      <t>コウリギョウ</t>
    </rPh>
    <phoneticPr fontId="4"/>
  </si>
  <si>
    <t>農耕用品小売業</t>
    <rPh sb="0" eb="2">
      <t>ノウコウ</t>
    </rPh>
    <rPh sb="2" eb="4">
      <t>ヨウヒン</t>
    </rPh>
    <rPh sb="4" eb="7">
      <t>コウリギョウ</t>
    </rPh>
    <phoneticPr fontId="4"/>
  </si>
  <si>
    <t>燃料小売業</t>
    <rPh sb="0" eb="2">
      <t>ネンリョウ</t>
    </rPh>
    <rPh sb="2" eb="5">
      <t>コウリギョウ</t>
    </rPh>
    <phoneticPr fontId="4"/>
  </si>
  <si>
    <t>書籍・文房具小売業</t>
    <rPh sb="0" eb="2">
      <t>ショセキ</t>
    </rPh>
    <rPh sb="3" eb="6">
      <t>ブンボウグ</t>
    </rPh>
    <rPh sb="6" eb="9">
      <t>コウリギョウ</t>
    </rPh>
    <phoneticPr fontId="4"/>
  </si>
  <si>
    <t>スポーツ用品・がん具・娯楽用品・楽器小売業</t>
    <rPh sb="4" eb="6">
      <t>ヨウヒン</t>
    </rPh>
    <rPh sb="7" eb="10">
      <t>ガング</t>
    </rPh>
    <rPh sb="11" eb="13">
      <t>ゴラク</t>
    </rPh>
    <rPh sb="13" eb="15">
      <t>ヨウヒン</t>
    </rPh>
    <rPh sb="16" eb="18">
      <t>ガッキ</t>
    </rPh>
    <rPh sb="18" eb="21">
      <t>コウリギョウ</t>
    </rPh>
    <phoneticPr fontId="4"/>
  </si>
  <si>
    <t>写真機・写真材料小売業</t>
    <rPh sb="0" eb="3">
      <t>シャシンキ</t>
    </rPh>
    <rPh sb="4" eb="6">
      <t>シャシン</t>
    </rPh>
    <rPh sb="6" eb="8">
      <t>ザイリョウ</t>
    </rPh>
    <rPh sb="8" eb="11">
      <t>コウリギョウ</t>
    </rPh>
    <phoneticPr fontId="4"/>
  </si>
  <si>
    <t>時計・眼鏡・光学機械小売業</t>
    <rPh sb="0" eb="2">
      <t>トケイ</t>
    </rPh>
    <rPh sb="3" eb="5">
      <t>メガネ</t>
    </rPh>
    <rPh sb="6" eb="8">
      <t>コウガク</t>
    </rPh>
    <rPh sb="8" eb="10">
      <t>キカイ</t>
    </rPh>
    <rPh sb="10" eb="13">
      <t>コウリギョウ</t>
    </rPh>
    <phoneticPr fontId="4"/>
  </si>
  <si>
    <t>他に分類されない小売業</t>
    <rPh sb="0" eb="1">
      <t>タ</t>
    </rPh>
    <rPh sb="2" eb="8">
      <t>ブンルイサレナイモノ</t>
    </rPh>
    <rPh sb="8" eb="11">
      <t>コウリギョウ</t>
    </rPh>
    <phoneticPr fontId="4"/>
  </si>
  <si>
    <t>各年6月1日現在</t>
    <rPh sb="0" eb="2">
      <t>カクネン</t>
    </rPh>
    <rPh sb="3" eb="4">
      <t>ガツ</t>
    </rPh>
    <rPh sb="5" eb="6">
      <t>ヒ</t>
    </rPh>
    <rPh sb="6" eb="8">
      <t>ゲンザイ</t>
    </rPh>
    <phoneticPr fontId="2"/>
  </si>
  <si>
    <t>卸売業</t>
    <rPh sb="0" eb="3">
      <t>オロシウリギョウ</t>
    </rPh>
    <phoneticPr fontId="4"/>
  </si>
  <si>
    <t>小売業</t>
    <rPh sb="0" eb="3">
      <t>コウリギョウ</t>
    </rPh>
    <phoneticPr fontId="4"/>
  </si>
  <si>
    <t>織物・衣服・身の回り品小売業</t>
    <rPh sb="0" eb="2">
      <t>オリモノ</t>
    </rPh>
    <rPh sb="3" eb="5">
      <t>イフク</t>
    </rPh>
    <rPh sb="6" eb="11">
      <t>ミノマワリヒン</t>
    </rPh>
    <rPh sb="11" eb="14">
      <t>コウリギョウ</t>
    </rPh>
    <phoneticPr fontId="4"/>
  </si>
  <si>
    <t>その他の小売業</t>
    <rPh sb="0" eb="3">
      <t>ソノタ</t>
    </rPh>
    <rPh sb="4" eb="7">
      <t>コウリギョウ</t>
    </rPh>
    <phoneticPr fontId="4"/>
  </si>
  <si>
    <t>家具・じゅう器・家庭用機械器具小売業</t>
    <rPh sb="0" eb="2">
      <t>カグ</t>
    </rPh>
    <rPh sb="6" eb="7">
      <t>キ</t>
    </rPh>
    <rPh sb="8" eb="10">
      <t>カテイ</t>
    </rPh>
    <rPh sb="10" eb="11">
      <t>ヨウ</t>
    </rPh>
    <rPh sb="11" eb="13">
      <t>キカイ</t>
    </rPh>
    <rPh sb="13" eb="15">
      <t>キグ</t>
    </rPh>
    <rPh sb="15" eb="18">
      <t>コウリギョウ</t>
    </rPh>
    <phoneticPr fontId="4"/>
  </si>
  <si>
    <t>各年6月1日現在</t>
    <rPh sb="0" eb="1">
      <t>カク</t>
    </rPh>
    <rPh sb="1" eb="2">
      <t>ネン</t>
    </rPh>
    <rPh sb="3" eb="4">
      <t>ガツ</t>
    </rPh>
    <rPh sb="5" eb="6">
      <t>ヒ</t>
    </rPh>
    <rPh sb="6" eb="8">
      <t>ゲンザイ</t>
    </rPh>
    <phoneticPr fontId="2"/>
  </si>
  <si>
    <t>（単位：百万円）</t>
    <rPh sb="1" eb="3">
      <t>タンイ</t>
    </rPh>
    <rPh sb="4" eb="6">
      <t>ヒャクマン</t>
    </rPh>
    <rPh sb="6" eb="7">
      <t>センエン</t>
    </rPh>
    <phoneticPr fontId="4"/>
  </si>
  <si>
    <t>年月次</t>
    <rPh sb="0" eb="2">
      <t>ネンゲツ</t>
    </rPh>
    <rPh sb="2" eb="3">
      <t>ジ</t>
    </rPh>
    <phoneticPr fontId="4"/>
  </si>
  <si>
    <t>…</t>
  </si>
  <si>
    <t>機械類</t>
    <rPh sb="0" eb="3">
      <t>キカイルイ</t>
    </rPh>
    <phoneticPr fontId="4"/>
  </si>
  <si>
    <t>そ    の     他</t>
    <rPh sb="0" eb="12">
      <t>ソノタ</t>
    </rPh>
    <phoneticPr fontId="4"/>
  </si>
  <si>
    <t>資料…釧路税関支署</t>
    <rPh sb="0" eb="2">
      <t>シリョウ</t>
    </rPh>
    <rPh sb="3" eb="5">
      <t>クシロ</t>
    </rPh>
    <rPh sb="5" eb="7">
      <t>ゼイカン</t>
    </rPh>
    <rPh sb="7" eb="8">
      <t>シショ</t>
    </rPh>
    <rPh sb="8" eb="9">
      <t>ショ</t>
    </rPh>
    <phoneticPr fontId="4"/>
  </si>
  <si>
    <t>２－（１）　年月別輸出入額</t>
    <rPh sb="6" eb="8">
      <t>ネンゲツ</t>
    </rPh>
    <rPh sb="8" eb="9">
      <t>ベツ</t>
    </rPh>
    <rPh sb="9" eb="12">
      <t>ユシュツニュウ</t>
    </rPh>
    <rPh sb="12" eb="13">
      <t>ガク</t>
    </rPh>
    <phoneticPr fontId="4"/>
  </si>
  <si>
    <t>魚介類</t>
    <rPh sb="0" eb="3">
      <t>ギョカイルイ</t>
    </rPh>
    <phoneticPr fontId="4"/>
  </si>
  <si>
    <t>トン数</t>
    <rPh sb="2" eb="3">
      <t>スウ</t>
    </rPh>
    <phoneticPr fontId="2"/>
  </si>
  <si>
    <t>（価額単位：百万円）</t>
    <rPh sb="1" eb="3">
      <t>カガク</t>
    </rPh>
    <rPh sb="3" eb="5">
      <t>タンイ</t>
    </rPh>
    <rPh sb="6" eb="8">
      <t>ヒャクマン</t>
    </rPh>
    <rPh sb="8" eb="9">
      <t>センエン</t>
    </rPh>
    <phoneticPr fontId="4"/>
  </si>
  <si>
    <t>飼料用原料</t>
    <rPh sb="0" eb="2">
      <t>シリョウ</t>
    </rPh>
    <rPh sb="2" eb="3">
      <t>ヨウ</t>
    </rPh>
    <rPh sb="3" eb="5">
      <t>ゲンリョウ</t>
    </rPh>
    <phoneticPr fontId="4"/>
  </si>
  <si>
    <t>りん鉱石</t>
    <rPh sb="2" eb="4">
      <t>コウセキ</t>
    </rPh>
    <phoneticPr fontId="4"/>
  </si>
  <si>
    <t>石炭</t>
    <rPh sb="0" eb="2">
      <t>セキタン</t>
    </rPh>
    <phoneticPr fontId="4"/>
  </si>
  <si>
    <t>石油製品</t>
    <rPh sb="0" eb="4">
      <t>セキユセイヒン</t>
    </rPh>
    <phoneticPr fontId="4"/>
  </si>
  <si>
    <t>丸太材</t>
    <rPh sb="0" eb="2">
      <t>マルタ</t>
    </rPh>
    <rPh sb="2" eb="3">
      <t>ザイ</t>
    </rPh>
    <phoneticPr fontId="4"/>
  </si>
  <si>
    <t>製材</t>
    <rPh sb="0" eb="2">
      <t>セイザイ</t>
    </rPh>
    <phoneticPr fontId="4"/>
  </si>
  <si>
    <t>単板</t>
    <rPh sb="0" eb="1">
      <t>タン</t>
    </rPh>
    <rPh sb="1" eb="2">
      <t>イタ</t>
    </rPh>
    <phoneticPr fontId="4"/>
  </si>
  <si>
    <t>合板</t>
    <rPh sb="0" eb="1">
      <t>ア</t>
    </rPh>
    <rPh sb="1" eb="2">
      <t>イタ</t>
    </rPh>
    <phoneticPr fontId="4"/>
  </si>
  <si>
    <t>その他</t>
    <rPh sb="0" eb="3">
      <t>ソノタ</t>
    </rPh>
    <phoneticPr fontId="4"/>
  </si>
  <si>
    <t>ＭＴ</t>
    <phoneticPr fontId="4"/>
  </si>
  <si>
    <t>ＭＴ</t>
    <phoneticPr fontId="4"/>
  </si>
  <si>
    <t>ＭＴ</t>
    <phoneticPr fontId="4"/>
  </si>
  <si>
    <t>ＭＴ</t>
    <phoneticPr fontId="4"/>
  </si>
  <si>
    <t>ＭＴ</t>
    <phoneticPr fontId="4"/>
  </si>
  <si>
    <t>カオリン</t>
    <phoneticPr fontId="4"/>
  </si>
  <si>
    <t>ＭＴ</t>
    <phoneticPr fontId="4"/>
  </si>
  <si>
    <t>ＫＬ</t>
    <phoneticPr fontId="4"/>
  </si>
  <si>
    <t>ＭＴ</t>
    <phoneticPr fontId="4"/>
  </si>
  <si>
    <t>ＭＴ</t>
    <phoneticPr fontId="4"/>
  </si>
  <si>
    <t>ＣＭ</t>
    <phoneticPr fontId="4"/>
  </si>
  <si>
    <t>ＣＭ</t>
    <phoneticPr fontId="4"/>
  </si>
  <si>
    <t>ＣＭ</t>
    <phoneticPr fontId="4"/>
  </si>
  <si>
    <t>ＣＭ</t>
    <phoneticPr fontId="4"/>
  </si>
  <si>
    <t>ＣＭ</t>
    <phoneticPr fontId="4"/>
  </si>
  <si>
    <t>３－（１）  青果物取扱高</t>
    <rPh sb="7" eb="10">
      <t>セイカブツ</t>
    </rPh>
    <rPh sb="10" eb="13">
      <t>トリアツカイダカ</t>
    </rPh>
    <phoneticPr fontId="4"/>
  </si>
  <si>
    <t>開場日数</t>
    <rPh sb="0" eb="2">
      <t>カイジョウ</t>
    </rPh>
    <rPh sb="2" eb="4">
      <t>ニッスウ</t>
    </rPh>
    <phoneticPr fontId="4"/>
  </si>
  <si>
    <t>３－（２）  花き取扱高</t>
    <rPh sb="7" eb="8">
      <t>ハナ</t>
    </rPh>
    <rPh sb="9" eb="12">
      <t>トリアツカイダカ</t>
    </rPh>
    <phoneticPr fontId="4"/>
  </si>
  <si>
    <t>衣服・身の回り品卸売業</t>
    <rPh sb="0" eb="2">
      <t>イフク</t>
    </rPh>
    <rPh sb="3" eb="8">
      <t>ミノマワリヒン</t>
    </rPh>
    <rPh sb="8" eb="10">
      <t>オロシウリ</t>
    </rPh>
    <rPh sb="10" eb="11">
      <t>ギョウ</t>
    </rPh>
    <phoneticPr fontId="4"/>
  </si>
  <si>
    <t>その他の機械器具卸売業</t>
    <rPh sb="2" eb="3">
      <t>ホカ</t>
    </rPh>
    <rPh sb="4" eb="8">
      <t>キカイキグ</t>
    </rPh>
    <rPh sb="8" eb="11">
      <t>オロシウリギョウ</t>
    </rPh>
    <phoneticPr fontId="4"/>
  </si>
  <si>
    <t>百貨店、総合スーパー</t>
    <rPh sb="0" eb="3">
      <t>ヒャッカテン</t>
    </rPh>
    <rPh sb="4" eb="6">
      <t>ソウゴウ</t>
    </rPh>
    <phoneticPr fontId="4"/>
  </si>
  <si>
    <t>その他の各種商品小売業</t>
    <rPh sb="2" eb="3">
      <t>ホカ</t>
    </rPh>
    <rPh sb="4" eb="6">
      <t>カクシュ</t>
    </rPh>
    <rPh sb="6" eb="8">
      <t>ショウヒン</t>
    </rPh>
    <rPh sb="8" eb="11">
      <t>コウリギョウ</t>
    </rPh>
    <phoneticPr fontId="4"/>
  </si>
  <si>
    <t>その他の織物・衣服・身の回り品小売業</t>
    <rPh sb="2" eb="3">
      <t>ホカ</t>
    </rPh>
    <rPh sb="4" eb="6">
      <t>オリモノ</t>
    </rPh>
    <rPh sb="7" eb="9">
      <t>イフク</t>
    </rPh>
    <rPh sb="10" eb="15">
      <t>ミノマワリヒン</t>
    </rPh>
    <rPh sb="15" eb="18">
      <t>コウリギョウ</t>
    </rPh>
    <phoneticPr fontId="4"/>
  </si>
  <si>
    <t>その他の飲食料品小売業</t>
    <rPh sb="2" eb="3">
      <t>タ</t>
    </rPh>
    <rPh sb="4" eb="6">
      <t>インショク</t>
    </rPh>
    <rPh sb="6" eb="7">
      <t>リョウ</t>
    </rPh>
    <rPh sb="7" eb="8">
      <t>シナ</t>
    </rPh>
    <rPh sb="8" eb="11">
      <t>コウリギョウ</t>
    </rPh>
    <phoneticPr fontId="4"/>
  </si>
  <si>
    <t>家具・じゅう器・機械器具小売業</t>
    <rPh sb="0" eb="2">
      <t>カグ</t>
    </rPh>
    <rPh sb="3" eb="7">
      <t>ジュウキ</t>
    </rPh>
    <rPh sb="8" eb="10">
      <t>キカイ</t>
    </rPh>
    <rPh sb="10" eb="12">
      <t>キグ</t>
    </rPh>
    <rPh sb="12" eb="15">
      <t>コウリギョウ</t>
    </rPh>
    <phoneticPr fontId="4"/>
  </si>
  <si>
    <t>（単位：万円）</t>
    <rPh sb="1" eb="3">
      <t>タンイ</t>
    </rPh>
    <rPh sb="4" eb="6">
      <t>マンエン</t>
    </rPh>
    <phoneticPr fontId="4"/>
  </si>
  <si>
    <t>建築材料、鉱物・金属材料等卸売業</t>
    <rPh sb="0" eb="4">
      <t>ケンチクザイリョウ</t>
    </rPh>
    <rPh sb="5" eb="7">
      <t>コウブツ</t>
    </rPh>
    <rPh sb="8" eb="10">
      <t>キンゾク</t>
    </rPh>
    <rPh sb="10" eb="12">
      <t>ザイリョウ</t>
    </rPh>
    <rPh sb="12" eb="13">
      <t>トウ</t>
    </rPh>
    <rPh sb="13" eb="15">
      <t>オロシウリ</t>
    </rPh>
    <rPh sb="15" eb="16">
      <t>ギョウ</t>
    </rPh>
    <phoneticPr fontId="4"/>
  </si>
  <si>
    <t>その他のじゅう器小売業</t>
    <rPh sb="2" eb="3">
      <t>タ</t>
    </rPh>
    <rPh sb="7" eb="8">
      <t>キ</t>
    </rPh>
    <rPh sb="8" eb="11">
      <t>コウリギョウ</t>
    </rPh>
    <phoneticPr fontId="4"/>
  </si>
  <si>
    <t>２－（２）　品目別輸出状況</t>
    <rPh sb="6" eb="7">
      <t>ヒン</t>
    </rPh>
    <rPh sb="7" eb="8">
      <t>メ</t>
    </rPh>
    <rPh sb="8" eb="9">
      <t>ベツ</t>
    </rPh>
    <rPh sb="9" eb="11">
      <t>ユシュツ</t>
    </rPh>
    <rPh sb="11" eb="13">
      <t>ジョウキョウ</t>
    </rPh>
    <phoneticPr fontId="4"/>
  </si>
  <si>
    <t>…</t>
    <phoneticPr fontId="2"/>
  </si>
  <si>
    <t>各種商品
小売業</t>
    <rPh sb="0" eb="2">
      <t>カクシュ</t>
    </rPh>
    <rPh sb="2" eb="4">
      <t>ショウヒン</t>
    </rPh>
    <rPh sb="5" eb="8">
      <t>コウリギョウ</t>
    </rPh>
    <phoneticPr fontId="4"/>
  </si>
  <si>
    <t>飲食料品
小売業</t>
    <rPh sb="0" eb="4">
      <t>インショクリョウヒン</t>
    </rPh>
    <rPh sb="5" eb="8">
      <t>コウリギョウ</t>
    </rPh>
    <phoneticPr fontId="4"/>
  </si>
  <si>
    <t>自動車・自転車
小売業</t>
    <rPh sb="0" eb="3">
      <t>ジドウシャ</t>
    </rPh>
    <rPh sb="4" eb="7">
      <t>ジテンシャ</t>
    </rPh>
    <rPh sb="8" eb="11">
      <t>コウリギョウ</t>
    </rPh>
    <phoneticPr fontId="4"/>
  </si>
  <si>
    <t>その他の
小売業</t>
    <rPh sb="0" eb="3">
      <t>ソノタ</t>
    </rPh>
    <rPh sb="5" eb="8">
      <t>コウリギョウ</t>
    </rPh>
    <phoneticPr fontId="4"/>
  </si>
  <si>
    <t>経営組織別</t>
    <rPh sb="0" eb="1">
      <t>キョウ</t>
    </rPh>
    <rPh sb="1" eb="2">
      <t>エイ</t>
    </rPh>
    <rPh sb="2" eb="3">
      <t>クミ</t>
    </rPh>
    <rPh sb="3" eb="4">
      <t>オリ</t>
    </rPh>
    <rPh sb="4" eb="5">
      <t>ベツ</t>
    </rPh>
    <phoneticPr fontId="2"/>
  </si>
  <si>
    <t>（価額単位：百万円）</t>
    <rPh sb="1" eb="3">
      <t>カガク</t>
    </rPh>
    <rPh sb="3" eb="5">
      <t>タンイ</t>
    </rPh>
    <rPh sb="6" eb="9">
      <t>ヒャクマンエン</t>
    </rPh>
    <phoneticPr fontId="4"/>
  </si>
  <si>
    <t>第８編　商業・貿易</t>
    <rPh sb="0" eb="1">
      <t>ダイ</t>
    </rPh>
    <rPh sb="2" eb="3">
      <t>ヘン</t>
    </rPh>
    <rPh sb="4" eb="6">
      <t>ショウギョウ</t>
    </rPh>
    <rPh sb="7" eb="9">
      <t>ボウエキ</t>
    </rPh>
    <phoneticPr fontId="2"/>
  </si>
  <si>
    <t>１．商業統計調査結果</t>
    <rPh sb="2" eb="4">
      <t>ショウギョウ</t>
    </rPh>
    <rPh sb="4" eb="6">
      <t>トウケイ</t>
    </rPh>
    <rPh sb="6" eb="8">
      <t>チョウサ</t>
    </rPh>
    <rPh sb="8" eb="10">
      <t>ケッカ</t>
    </rPh>
    <phoneticPr fontId="2"/>
  </si>
  <si>
    <t>１－（３）産業中分類別年間商品販売額・商品手持額・その他の収入額の推移</t>
    <rPh sb="5" eb="7">
      <t>サンギョウ</t>
    </rPh>
    <rPh sb="7" eb="10">
      <t>チュウブンルイ</t>
    </rPh>
    <rPh sb="10" eb="11">
      <t>ベツ</t>
    </rPh>
    <rPh sb="11" eb="13">
      <t>ネンカン</t>
    </rPh>
    <rPh sb="13" eb="15">
      <t>ショウヒン</t>
    </rPh>
    <rPh sb="15" eb="17">
      <t>ハンバイ</t>
    </rPh>
    <rPh sb="17" eb="18">
      <t>ガク</t>
    </rPh>
    <rPh sb="19" eb="21">
      <t>ショウヒン</t>
    </rPh>
    <rPh sb="21" eb="23">
      <t>テモチ</t>
    </rPh>
    <rPh sb="23" eb="24">
      <t>ガク</t>
    </rPh>
    <rPh sb="27" eb="28">
      <t>タ</t>
    </rPh>
    <rPh sb="29" eb="31">
      <t>シュウニュウ</t>
    </rPh>
    <rPh sb="31" eb="32">
      <t>ガク</t>
    </rPh>
    <rPh sb="33" eb="35">
      <t>スイイ</t>
    </rPh>
    <phoneticPr fontId="2"/>
  </si>
  <si>
    <t>２．外国貿易</t>
    <rPh sb="2" eb="4">
      <t>ガイコク</t>
    </rPh>
    <rPh sb="4" eb="6">
      <t>ボウエキ</t>
    </rPh>
    <phoneticPr fontId="2"/>
  </si>
  <si>
    <t>２－（１）年月別輸出入額</t>
    <rPh sb="5" eb="6">
      <t>ネン</t>
    </rPh>
    <rPh sb="6" eb="7">
      <t>ツキ</t>
    </rPh>
    <rPh sb="7" eb="8">
      <t>ベツ</t>
    </rPh>
    <rPh sb="8" eb="10">
      <t>ユシュツ</t>
    </rPh>
    <rPh sb="10" eb="11">
      <t>ハイ</t>
    </rPh>
    <rPh sb="11" eb="12">
      <t>ガク</t>
    </rPh>
    <phoneticPr fontId="2"/>
  </si>
  <si>
    <t>２－（２）品目別輸出状況</t>
    <rPh sb="5" eb="7">
      <t>ヒンモク</t>
    </rPh>
    <rPh sb="7" eb="8">
      <t>ベツ</t>
    </rPh>
    <rPh sb="8" eb="10">
      <t>ユシュツ</t>
    </rPh>
    <rPh sb="10" eb="12">
      <t>ジョウキョウ</t>
    </rPh>
    <phoneticPr fontId="2"/>
  </si>
  <si>
    <t>３．卸売市場</t>
    <rPh sb="2" eb="4">
      <t>オロシウ</t>
    </rPh>
    <rPh sb="4" eb="6">
      <t>イチバ</t>
    </rPh>
    <phoneticPr fontId="2"/>
  </si>
  <si>
    <t>３－（１）青果物取扱高</t>
    <rPh sb="5" eb="8">
      <t>セイカブツ</t>
    </rPh>
    <rPh sb="8" eb="10">
      <t>トリアツカ</t>
    </rPh>
    <rPh sb="10" eb="11">
      <t>タカ</t>
    </rPh>
    <phoneticPr fontId="2"/>
  </si>
  <si>
    <t>３－（２）花き取扱高</t>
    <rPh sb="5" eb="6">
      <t>ハナ</t>
    </rPh>
    <rPh sb="7" eb="9">
      <t>トリアツカイ</t>
    </rPh>
    <rPh sb="9" eb="10">
      <t>ダカ</t>
    </rPh>
    <phoneticPr fontId="2"/>
  </si>
  <si>
    <t>資料…市公設地方卸売市場</t>
    <rPh sb="0" eb="2">
      <t>シリョウ</t>
    </rPh>
    <rPh sb="3" eb="4">
      <t>シ</t>
    </rPh>
    <rPh sb="4" eb="6">
      <t>コウセツ</t>
    </rPh>
    <rPh sb="6" eb="8">
      <t>チホウ</t>
    </rPh>
    <rPh sb="8" eb="10">
      <t>オロシウ</t>
    </rPh>
    <rPh sb="10" eb="12">
      <t>シジョウ</t>
    </rPh>
    <phoneticPr fontId="2"/>
  </si>
  <si>
    <t>（注）…各月、種別を合計しても、端数処理の関係で「計」と一致しない場合がある。</t>
    <rPh sb="1" eb="2">
      <t>チュウ</t>
    </rPh>
    <rPh sb="4" eb="6">
      <t>カクツキ</t>
    </rPh>
    <rPh sb="7" eb="9">
      <t>シュベツ</t>
    </rPh>
    <rPh sb="10" eb="12">
      <t>ゴウケイ</t>
    </rPh>
    <rPh sb="16" eb="18">
      <t>ハスウ</t>
    </rPh>
    <rPh sb="18" eb="20">
      <t>ショリ</t>
    </rPh>
    <rPh sb="21" eb="23">
      <t>カンケイ</t>
    </rPh>
    <rPh sb="25" eb="26">
      <t>ケイ</t>
    </rPh>
    <rPh sb="28" eb="30">
      <t>イッチ</t>
    </rPh>
    <rPh sb="33" eb="35">
      <t>バアイ</t>
    </rPh>
    <phoneticPr fontId="4"/>
  </si>
  <si>
    <t>１．商業統計調査結果</t>
    <rPh sb="2" eb="3">
      <t>ショウ</t>
    </rPh>
    <rPh sb="3" eb="4">
      <t>ギョウ</t>
    </rPh>
    <rPh sb="4" eb="5">
      <t>オサム</t>
    </rPh>
    <rPh sb="5" eb="6">
      <t>ケイ</t>
    </rPh>
    <rPh sb="6" eb="7">
      <t>チョウ</t>
    </rPh>
    <rPh sb="7" eb="8">
      <t>ジャ</t>
    </rPh>
    <rPh sb="8" eb="9">
      <t>ケツ</t>
    </rPh>
    <rPh sb="9" eb="10">
      <t>カ</t>
    </rPh>
    <phoneticPr fontId="4"/>
  </si>
  <si>
    <t>２．外国貿易</t>
    <rPh sb="2" eb="3">
      <t>ソト</t>
    </rPh>
    <rPh sb="3" eb="4">
      <t>クニ</t>
    </rPh>
    <rPh sb="4" eb="5">
      <t>ボウ</t>
    </rPh>
    <rPh sb="5" eb="6">
      <t>エキ</t>
    </rPh>
    <phoneticPr fontId="4"/>
  </si>
  <si>
    <t>３．卸売市場</t>
    <rPh sb="2" eb="3">
      <t>オロシ</t>
    </rPh>
    <rPh sb="3" eb="4">
      <t>バイ</t>
    </rPh>
    <rPh sb="4" eb="5">
      <t>シ</t>
    </rPh>
    <rPh sb="5" eb="6">
      <t>バ</t>
    </rPh>
    <phoneticPr fontId="4"/>
  </si>
  <si>
    <t>２－（３） 品目別輸入状況</t>
    <rPh sb="6" eb="8">
      <t>ヒンモク</t>
    </rPh>
    <rPh sb="8" eb="9">
      <t>ベツ</t>
    </rPh>
    <rPh sb="9" eb="11">
      <t>ユニュウ</t>
    </rPh>
    <rPh sb="11" eb="13">
      <t>ジョウキョウ</t>
    </rPh>
    <phoneticPr fontId="4"/>
  </si>
  <si>
    <t>２－（３）品目別輸入状況</t>
    <rPh sb="5" eb="7">
      <t>ヒンモク</t>
    </rPh>
    <rPh sb="7" eb="8">
      <t>ベツ</t>
    </rPh>
    <rPh sb="8" eb="10">
      <t>ユニュウ</t>
    </rPh>
    <rPh sb="10" eb="12">
      <t>ジョウキョウ</t>
    </rPh>
    <phoneticPr fontId="2"/>
  </si>
  <si>
    <t>２－（４）地域別輸出状況</t>
    <rPh sb="5" eb="7">
      <t>チイキ</t>
    </rPh>
    <rPh sb="7" eb="8">
      <t>ベツ</t>
    </rPh>
    <rPh sb="8" eb="10">
      <t>ユシュツ</t>
    </rPh>
    <rPh sb="10" eb="12">
      <t>ジョウキョウ</t>
    </rPh>
    <phoneticPr fontId="2"/>
  </si>
  <si>
    <t>２－（５）地域別輸入状況</t>
    <rPh sb="5" eb="7">
      <t>チイキ</t>
    </rPh>
    <rPh sb="7" eb="8">
      <t>ベツ</t>
    </rPh>
    <rPh sb="8" eb="10">
      <t>ユニュウ</t>
    </rPh>
    <rPh sb="10" eb="12">
      <t>ジョウキョウ</t>
    </rPh>
    <phoneticPr fontId="2"/>
  </si>
  <si>
    <t>3月</t>
    <rPh sb="0" eb="2">
      <t>３ガツ</t>
    </rPh>
    <phoneticPr fontId="4"/>
  </si>
  <si>
    <t>4月</t>
    <rPh sb="0" eb="2">
      <t>４ガツ</t>
    </rPh>
    <phoneticPr fontId="4"/>
  </si>
  <si>
    <t>6月</t>
    <rPh sb="0" eb="2">
      <t>６ガツ</t>
    </rPh>
    <phoneticPr fontId="4"/>
  </si>
  <si>
    <t>7月</t>
    <rPh sb="0" eb="2">
      <t>７ガツ</t>
    </rPh>
    <phoneticPr fontId="4"/>
  </si>
  <si>
    <t>8月</t>
    <rPh sb="0" eb="2">
      <t>８ガツ</t>
    </rPh>
    <phoneticPr fontId="4"/>
  </si>
  <si>
    <t>9月</t>
    <rPh sb="0" eb="2">
      <t>９ガツ</t>
    </rPh>
    <phoneticPr fontId="4"/>
  </si>
  <si>
    <t>10月</t>
    <rPh sb="0" eb="3">
      <t>１０ガツ</t>
    </rPh>
    <phoneticPr fontId="4"/>
  </si>
  <si>
    <t>11月</t>
    <rPh sb="0" eb="3">
      <t>１１ガツ</t>
    </rPh>
    <phoneticPr fontId="4"/>
  </si>
  <si>
    <t>12月</t>
    <rPh sb="0" eb="3">
      <t>１２ガツ</t>
    </rPh>
    <phoneticPr fontId="4"/>
  </si>
  <si>
    <t>3月</t>
    <rPh sb="1" eb="2">
      <t>ガツ</t>
    </rPh>
    <phoneticPr fontId="4"/>
  </si>
  <si>
    <t>4月</t>
    <rPh sb="1" eb="2">
      <t>ガツ</t>
    </rPh>
    <phoneticPr fontId="4"/>
  </si>
  <si>
    <t>6月</t>
    <rPh sb="1" eb="2">
      <t>ガツ</t>
    </rPh>
    <phoneticPr fontId="4"/>
  </si>
  <si>
    <t>7月</t>
    <rPh sb="1" eb="2">
      <t>ガツ</t>
    </rPh>
    <phoneticPr fontId="4"/>
  </si>
  <si>
    <t>8月</t>
    <rPh sb="1" eb="2">
      <t>ガツ</t>
    </rPh>
    <phoneticPr fontId="4"/>
  </si>
  <si>
    <t>9月</t>
    <rPh sb="1" eb="2">
      <t>ガツ</t>
    </rPh>
    <phoneticPr fontId="4"/>
  </si>
  <si>
    <t>10月</t>
    <rPh sb="2" eb="3">
      <t>ガツ</t>
    </rPh>
    <phoneticPr fontId="4"/>
  </si>
  <si>
    <t>11月</t>
    <rPh sb="2" eb="3">
      <t>ガツ</t>
    </rPh>
    <phoneticPr fontId="4"/>
  </si>
  <si>
    <t>12月</t>
    <rPh sb="2" eb="3">
      <t>ガツ</t>
    </rPh>
    <phoneticPr fontId="4"/>
  </si>
  <si>
    <t>産業分類</t>
    <rPh sb="0" eb="1">
      <t>サン</t>
    </rPh>
    <rPh sb="1" eb="2">
      <t>ギョウ</t>
    </rPh>
    <rPh sb="2" eb="3">
      <t>ブン</t>
    </rPh>
    <rPh sb="3" eb="4">
      <t>タグイ</t>
    </rPh>
    <phoneticPr fontId="4"/>
  </si>
  <si>
    <t>合計</t>
    <rPh sb="0" eb="2">
      <t>ゴウケイ</t>
    </rPh>
    <phoneticPr fontId="2"/>
  </si>
  <si>
    <t>卸売業計</t>
    <rPh sb="0" eb="3">
      <t>オロシウリギョウ</t>
    </rPh>
    <rPh sb="3" eb="4">
      <t>ケイ</t>
    </rPh>
    <phoneticPr fontId="2"/>
  </si>
  <si>
    <t>小売業計</t>
    <rPh sb="0" eb="3">
      <t>コウリギョウ</t>
    </rPh>
    <rPh sb="3" eb="4">
      <t>ケイ</t>
    </rPh>
    <phoneticPr fontId="2"/>
  </si>
  <si>
    <t>10
～19人</t>
    <rPh sb="6" eb="7">
      <t>ニン</t>
    </rPh>
    <phoneticPr fontId="4"/>
  </si>
  <si>
    <t>20
～29人</t>
    <rPh sb="6" eb="7">
      <t>ニン</t>
    </rPh>
    <phoneticPr fontId="4"/>
  </si>
  <si>
    <t>30
～49人</t>
    <rPh sb="6" eb="7">
      <t>ニン</t>
    </rPh>
    <phoneticPr fontId="4"/>
  </si>
  <si>
    <t>50
～99人</t>
    <rPh sb="6" eb="7">
      <t>ニン</t>
    </rPh>
    <phoneticPr fontId="4"/>
  </si>
  <si>
    <t>従業者規模別</t>
    <rPh sb="0" eb="1">
      <t>ジュウ</t>
    </rPh>
    <rPh sb="1" eb="2">
      <t>ギョウ</t>
    </rPh>
    <rPh sb="2" eb="3">
      <t>シャ</t>
    </rPh>
    <rPh sb="3" eb="4">
      <t>キ</t>
    </rPh>
    <rPh sb="4" eb="5">
      <t>ボ</t>
    </rPh>
    <rPh sb="5" eb="6">
      <t>ベツ</t>
    </rPh>
    <phoneticPr fontId="2"/>
  </si>
  <si>
    <t>100人
以  上</t>
    <rPh sb="3" eb="4">
      <t>ニン</t>
    </rPh>
    <rPh sb="5" eb="6">
      <t>イ</t>
    </rPh>
    <rPh sb="8" eb="9">
      <t>ジョウ</t>
    </rPh>
    <phoneticPr fontId="4"/>
  </si>
  <si>
    <t>個人</t>
    <rPh sb="0" eb="1">
      <t>コ</t>
    </rPh>
    <rPh sb="1" eb="2">
      <t>ヒト</t>
    </rPh>
    <phoneticPr fontId="4"/>
  </si>
  <si>
    <t>総数</t>
    <rPh sb="0" eb="1">
      <t>フサ</t>
    </rPh>
    <rPh sb="1" eb="2">
      <t>カズ</t>
    </rPh>
    <phoneticPr fontId="4"/>
  </si>
  <si>
    <t xml:space="preserve"> 3
 ～4人</t>
    <rPh sb="6" eb="7">
      <t>ニン</t>
    </rPh>
    <phoneticPr fontId="4"/>
  </si>
  <si>
    <t xml:space="preserve"> 0
 ～2人</t>
    <rPh sb="6" eb="7">
      <t>ニン</t>
    </rPh>
    <phoneticPr fontId="4"/>
  </si>
  <si>
    <t xml:space="preserve"> 5
 ～9人</t>
    <rPh sb="6" eb="7">
      <t>ニン</t>
    </rPh>
    <phoneticPr fontId="4"/>
  </si>
  <si>
    <t>従業
者数</t>
    <rPh sb="0" eb="2">
      <t>ジュウギョウ</t>
    </rPh>
    <rPh sb="3" eb="4">
      <t>モノ</t>
    </rPh>
    <rPh sb="4" eb="5">
      <t>カズ</t>
    </rPh>
    <phoneticPr fontId="4"/>
  </si>
  <si>
    <t>売場
面積</t>
    <rPh sb="0" eb="2">
      <t>ウリバ</t>
    </rPh>
    <rPh sb="3" eb="5">
      <t>メンセキ</t>
    </rPh>
    <phoneticPr fontId="4"/>
  </si>
  <si>
    <t>織物・衣服・身の回り品
小売業</t>
    <rPh sb="0" eb="2">
      <t>オリモノ</t>
    </rPh>
    <rPh sb="3" eb="5">
      <t>イフク</t>
    </rPh>
    <rPh sb="6" eb="11">
      <t>ミノマワリヒン</t>
    </rPh>
    <rPh sb="12" eb="15">
      <t>コウリギョウ</t>
    </rPh>
    <phoneticPr fontId="4"/>
  </si>
  <si>
    <t>家具・じゅう器・機械器具
小売業</t>
    <rPh sb="0" eb="2">
      <t>カグ</t>
    </rPh>
    <rPh sb="6" eb="7">
      <t>キ</t>
    </rPh>
    <rPh sb="8" eb="10">
      <t>キカイ</t>
    </rPh>
    <rPh sb="10" eb="12">
      <t>キグ</t>
    </rPh>
    <rPh sb="13" eb="16">
      <t>コウリギョウ</t>
    </rPh>
    <phoneticPr fontId="4"/>
  </si>
  <si>
    <t>従  業  者
1人当たり</t>
    <rPh sb="0" eb="1">
      <t>ジュウ</t>
    </rPh>
    <rPh sb="3" eb="4">
      <t>ギョウ</t>
    </rPh>
    <rPh sb="6" eb="7">
      <t>モノ</t>
    </rPh>
    <rPh sb="9" eb="10">
      <t>ヒト</t>
    </rPh>
    <rPh sb="10" eb="11">
      <t>アタ</t>
    </rPh>
    <phoneticPr fontId="4"/>
  </si>
  <si>
    <t>売       場
１㎡当たり</t>
    <rPh sb="0" eb="1">
      <t>バイ</t>
    </rPh>
    <rPh sb="8" eb="9">
      <t>バ</t>
    </rPh>
    <rPh sb="12" eb="13">
      <t>ア</t>
    </rPh>
    <phoneticPr fontId="4"/>
  </si>
  <si>
    <t>年間商品販売額</t>
    <rPh sb="0" eb="1">
      <t>トシ</t>
    </rPh>
    <rPh sb="1" eb="2">
      <t>カン</t>
    </rPh>
    <rPh sb="2" eb="3">
      <t>ショウ</t>
    </rPh>
    <rPh sb="3" eb="4">
      <t>シナ</t>
    </rPh>
    <rPh sb="4" eb="5">
      <t>ハン</t>
    </rPh>
    <rPh sb="5" eb="6">
      <t>バイ</t>
    </rPh>
    <rPh sb="6" eb="7">
      <t>ガク</t>
    </rPh>
    <phoneticPr fontId="4"/>
  </si>
  <si>
    <t>その他の
収 入 額</t>
    <rPh sb="2" eb="3">
      <t>タ</t>
    </rPh>
    <rPh sb="5" eb="6">
      <t>オサム</t>
    </rPh>
    <rPh sb="7" eb="8">
      <t>イリ</t>
    </rPh>
    <rPh sb="9" eb="10">
      <t>ガク</t>
    </rPh>
    <phoneticPr fontId="4"/>
  </si>
  <si>
    <t>輸出入総額</t>
    <rPh sb="0" eb="2">
      <t>ユシュツ</t>
    </rPh>
    <rPh sb="2" eb="3">
      <t>イリ</t>
    </rPh>
    <rPh sb="3" eb="5">
      <t>ソウガク</t>
    </rPh>
    <phoneticPr fontId="4"/>
  </si>
  <si>
    <t>輸出額</t>
    <rPh sb="0" eb="2">
      <t>ユシュツ</t>
    </rPh>
    <rPh sb="2" eb="3">
      <t>ガク</t>
    </rPh>
    <phoneticPr fontId="4"/>
  </si>
  <si>
    <t>輸入額</t>
    <rPh sb="0" eb="3">
      <t>ユニュウガク</t>
    </rPh>
    <phoneticPr fontId="4"/>
  </si>
  <si>
    <t>輸出超過額
（ △入超 ）</t>
    <rPh sb="0" eb="1">
      <t>ユ</t>
    </rPh>
    <rPh sb="1" eb="2">
      <t>デ</t>
    </rPh>
    <rPh sb="2" eb="5">
      <t>チョウカガク</t>
    </rPh>
    <phoneticPr fontId="4"/>
  </si>
  <si>
    <t>品目別</t>
    <rPh sb="0" eb="2">
      <t>ヒンモク</t>
    </rPh>
    <rPh sb="2" eb="3">
      <t>ベツ</t>
    </rPh>
    <phoneticPr fontId="4"/>
  </si>
  <si>
    <t>総額</t>
    <rPh sb="0" eb="1">
      <t>フサ</t>
    </rPh>
    <rPh sb="1" eb="2">
      <t>ガク</t>
    </rPh>
    <phoneticPr fontId="4"/>
  </si>
  <si>
    <t>単位</t>
    <rPh sb="0" eb="2">
      <t>タンイ</t>
    </rPh>
    <phoneticPr fontId="4"/>
  </si>
  <si>
    <t>数量</t>
    <rPh sb="0" eb="2">
      <t>スウリョウ</t>
    </rPh>
    <phoneticPr fontId="4"/>
  </si>
  <si>
    <t>価額</t>
    <rPh sb="0" eb="2">
      <t>カガク</t>
    </rPh>
    <phoneticPr fontId="4"/>
  </si>
  <si>
    <t>品種</t>
    <rPh sb="0" eb="1">
      <t>シナ</t>
    </rPh>
    <rPh sb="1" eb="2">
      <t>タネ</t>
    </rPh>
    <phoneticPr fontId="2"/>
  </si>
  <si>
    <t>合計</t>
    <rPh sb="0" eb="2">
      <t>ゴウケイ</t>
    </rPh>
    <phoneticPr fontId="4"/>
  </si>
  <si>
    <t>野菜</t>
    <rPh sb="0" eb="2">
      <t>ヤサイ</t>
    </rPh>
    <phoneticPr fontId="4"/>
  </si>
  <si>
    <t>金額</t>
    <rPh sb="0" eb="2">
      <t>キンガク</t>
    </rPh>
    <phoneticPr fontId="4"/>
  </si>
  <si>
    <t>果実</t>
    <rPh sb="0" eb="1">
      <t>カ</t>
    </rPh>
    <rPh sb="1" eb="2">
      <t>ミ</t>
    </rPh>
    <phoneticPr fontId="4"/>
  </si>
  <si>
    <t>その他</t>
    <rPh sb="2" eb="3">
      <t>タ</t>
    </rPh>
    <phoneticPr fontId="4"/>
  </si>
  <si>
    <t>切花</t>
    <rPh sb="0" eb="2">
      <t>キリバナ</t>
    </rPh>
    <phoneticPr fontId="4"/>
  </si>
  <si>
    <t>切枝・葉</t>
    <rPh sb="0" eb="1">
      <t>キリ</t>
    </rPh>
    <rPh sb="1" eb="2">
      <t>エダ</t>
    </rPh>
    <rPh sb="3" eb="4">
      <t>ハ</t>
    </rPh>
    <phoneticPr fontId="4"/>
  </si>
  <si>
    <t>鉢物</t>
    <rPh sb="0" eb="1">
      <t>ハチ</t>
    </rPh>
    <rPh sb="1" eb="2">
      <t>モノ</t>
    </rPh>
    <phoneticPr fontId="4"/>
  </si>
  <si>
    <t>麦類</t>
    <rPh sb="0" eb="2">
      <t>ムギルイ</t>
    </rPh>
    <phoneticPr fontId="4"/>
  </si>
  <si>
    <t>糖みつ</t>
    <rPh sb="0" eb="1">
      <t>トウ</t>
    </rPh>
    <phoneticPr fontId="4"/>
  </si>
  <si>
    <t>ふすま等</t>
    <rPh sb="3" eb="4">
      <t>トウ</t>
    </rPh>
    <phoneticPr fontId="4"/>
  </si>
  <si>
    <t>カリ肥料</t>
    <rPh sb="2" eb="4">
      <t>ヒリョウ</t>
    </rPh>
    <phoneticPr fontId="4"/>
  </si>
  <si>
    <t>針葉樹</t>
    <rPh sb="0" eb="3">
      <t>シンヨウジュ</t>
    </rPh>
    <phoneticPr fontId="4"/>
  </si>
  <si>
    <t>ラワン材</t>
    <rPh sb="3" eb="4">
      <t>ザイ</t>
    </rPh>
    <phoneticPr fontId="4"/>
  </si>
  <si>
    <t>その他の
肥料</t>
    <rPh sb="2" eb="3">
      <t>タ</t>
    </rPh>
    <rPh sb="5" eb="7">
      <t>ヒリョウ</t>
    </rPh>
    <phoneticPr fontId="4"/>
  </si>
  <si>
    <t>その他の
丸太</t>
    <rPh sb="2" eb="3">
      <t>タ</t>
    </rPh>
    <rPh sb="5" eb="7">
      <t>マルタ</t>
    </rPh>
    <phoneticPr fontId="4"/>
  </si>
  <si>
    <t>とうもろこし</t>
    <phoneticPr fontId="4"/>
  </si>
  <si>
    <t>千SM</t>
    <rPh sb="0" eb="1">
      <t>セン</t>
    </rPh>
    <phoneticPr fontId="4"/>
  </si>
  <si>
    <t>紙類及び
同製品</t>
    <rPh sb="0" eb="1">
      <t>カミ</t>
    </rPh>
    <rPh sb="1" eb="2">
      <t>ルイ</t>
    </rPh>
    <rPh sb="2" eb="3">
      <t>オヨ</t>
    </rPh>
    <rPh sb="5" eb="6">
      <t>オナ</t>
    </rPh>
    <rPh sb="6" eb="8">
      <t>ドウセイヒン</t>
    </rPh>
    <phoneticPr fontId="4"/>
  </si>
  <si>
    <t>ＭＴ</t>
    <phoneticPr fontId="4"/>
  </si>
  <si>
    <t>ウッドチップ</t>
    <phoneticPr fontId="4"/>
  </si>
  <si>
    <t>ＣＭ</t>
    <phoneticPr fontId="4"/>
  </si>
  <si>
    <t>X</t>
  </si>
  <si>
    <t>１－（３）　産業中分類別年間商品販売額・その他の収入額の推移</t>
    <rPh sb="6" eb="8">
      <t>サンギョウ</t>
    </rPh>
    <rPh sb="8" eb="11">
      <t>チュウブンルイ</t>
    </rPh>
    <rPh sb="11" eb="12">
      <t>ベツ</t>
    </rPh>
    <rPh sb="12" eb="14">
      <t>ネンカン</t>
    </rPh>
    <rPh sb="14" eb="16">
      <t>ショウヒン</t>
    </rPh>
    <rPh sb="16" eb="18">
      <t>ハンバイ</t>
    </rPh>
    <rPh sb="18" eb="19">
      <t>ガク</t>
    </rPh>
    <rPh sb="22" eb="23">
      <t>タ</t>
    </rPh>
    <rPh sb="24" eb="26">
      <t>シュウニュウ</t>
    </rPh>
    <rPh sb="26" eb="27">
      <t>ガク</t>
    </rPh>
    <rPh sb="28" eb="30">
      <t>スイイ</t>
    </rPh>
    <phoneticPr fontId="4"/>
  </si>
  <si>
    <t>仕出国</t>
    <rPh sb="0" eb="1">
      <t>ツコウ</t>
    </rPh>
    <rPh sb="1" eb="2">
      <t>シュツ</t>
    </rPh>
    <rPh sb="2" eb="3">
      <t>コク</t>
    </rPh>
    <phoneticPr fontId="2"/>
  </si>
  <si>
    <t>２－（４）　地域別輸出状況</t>
    <rPh sb="6" eb="8">
      <t>チイキ</t>
    </rPh>
    <rPh sb="8" eb="9">
      <t>ベツ</t>
    </rPh>
    <rPh sb="9" eb="11">
      <t>ユシュツ</t>
    </rPh>
    <rPh sb="11" eb="13">
      <t>ジョウキョウ</t>
    </rPh>
    <phoneticPr fontId="2"/>
  </si>
  <si>
    <t>仕向国</t>
    <rPh sb="0" eb="1">
      <t>ツコウ</t>
    </rPh>
    <rPh sb="1" eb="2">
      <t>ムカイ</t>
    </rPh>
    <rPh sb="2" eb="3">
      <t>コク</t>
    </rPh>
    <phoneticPr fontId="2"/>
  </si>
  <si>
    <t>２－（５）　地域別輸入状況</t>
    <rPh sb="6" eb="8">
      <t>チイキ</t>
    </rPh>
    <rPh sb="8" eb="9">
      <t>ベツ</t>
    </rPh>
    <rPh sb="9" eb="11">
      <t>ユニュウ</t>
    </rPh>
    <rPh sb="11" eb="13">
      <t>ジョウキョウ</t>
    </rPh>
    <phoneticPr fontId="2"/>
  </si>
  <si>
    <t>…</t>
    <phoneticPr fontId="2"/>
  </si>
  <si>
    <t>…</t>
    <phoneticPr fontId="2"/>
  </si>
  <si>
    <t>（単位：ｋｇ、円）</t>
    <rPh sb="1" eb="3">
      <t>タンイ</t>
    </rPh>
    <rPh sb="7" eb="8">
      <t>エン</t>
    </rPh>
    <phoneticPr fontId="4"/>
  </si>
  <si>
    <t>繊維品卸売業（衣服、身の回り品を除く）</t>
    <rPh sb="0" eb="3">
      <t>センイヒン</t>
    </rPh>
    <rPh sb="3" eb="6">
      <t>オロシウリギョウ</t>
    </rPh>
    <rPh sb="7" eb="9">
      <t>イフク</t>
    </rPh>
    <rPh sb="10" eb="11">
      <t>ミ</t>
    </rPh>
    <rPh sb="12" eb="13">
      <t>マワ</t>
    </rPh>
    <rPh sb="14" eb="15">
      <t>ヒン</t>
    </rPh>
    <rPh sb="16" eb="17">
      <t>ノゾ</t>
    </rPh>
    <phoneticPr fontId="4"/>
  </si>
  <si>
    <t>衣服卸売業</t>
    <rPh sb="0" eb="2">
      <t>イフク</t>
    </rPh>
    <rPh sb="2" eb="4">
      <t>オロシウリ</t>
    </rPh>
    <rPh sb="4" eb="5">
      <t>ギョウ</t>
    </rPh>
    <phoneticPr fontId="4"/>
  </si>
  <si>
    <t>･･･</t>
    <phoneticPr fontId="2"/>
  </si>
  <si>
    <t>身の回り品卸売業</t>
    <rPh sb="0" eb="5">
      <t>ミノマワリヒン</t>
    </rPh>
    <rPh sb="5" eb="7">
      <t>オロシウリ</t>
    </rPh>
    <rPh sb="7" eb="8">
      <t>ギョウ</t>
    </rPh>
    <phoneticPr fontId="4"/>
  </si>
  <si>
    <t>石油・鉱物卸売業</t>
    <rPh sb="0" eb="2">
      <t>セキユ</t>
    </rPh>
    <rPh sb="3" eb="5">
      <t>コウブツ</t>
    </rPh>
    <rPh sb="5" eb="8">
      <t>オロシウリギョウ</t>
    </rPh>
    <phoneticPr fontId="4"/>
  </si>
  <si>
    <t>鉄鋼製品卸売業</t>
    <rPh sb="0" eb="2">
      <t>テッコウ</t>
    </rPh>
    <rPh sb="2" eb="4">
      <t>セイヒン</t>
    </rPh>
    <rPh sb="4" eb="7">
      <t>オロシウリギョウ</t>
    </rPh>
    <phoneticPr fontId="4"/>
  </si>
  <si>
    <t>非鉄金属卸売業</t>
    <rPh sb="0" eb="1">
      <t>ヒ</t>
    </rPh>
    <rPh sb="1" eb="2">
      <t>テツ</t>
    </rPh>
    <rPh sb="2" eb="4">
      <t>キンゾク</t>
    </rPh>
    <rPh sb="4" eb="7">
      <t>オロシウリギョウ</t>
    </rPh>
    <phoneticPr fontId="4"/>
  </si>
  <si>
    <t>再生資源卸売業</t>
    <rPh sb="0" eb="2">
      <t>サイセイ</t>
    </rPh>
    <rPh sb="2" eb="4">
      <t>シゲン</t>
    </rPh>
    <rPh sb="4" eb="7">
      <t>オロシウリギョウ</t>
    </rPh>
    <phoneticPr fontId="4"/>
  </si>
  <si>
    <t>産業機械器具卸売業</t>
    <rPh sb="0" eb="2">
      <t>サンギョウ</t>
    </rPh>
    <rPh sb="2" eb="4">
      <t>キカイ</t>
    </rPh>
    <rPh sb="4" eb="6">
      <t>キグ</t>
    </rPh>
    <rPh sb="6" eb="9">
      <t>オロシウリギョウ</t>
    </rPh>
    <phoneticPr fontId="4"/>
  </si>
  <si>
    <t>その他の産業機械器具卸売業</t>
    <rPh sb="2" eb="3">
      <t>ホカ</t>
    </rPh>
    <rPh sb="4" eb="6">
      <t>サンギョウ</t>
    </rPh>
    <rPh sb="6" eb="10">
      <t>キカイキグ</t>
    </rPh>
    <rPh sb="10" eb="13">
      <t>オロシウリギョウ</t>
    </rPh>
    <phoneticPr fontId="4"/>
  </si>
  <si>
    <t>紙・紙製品卸売業</t>
    <rPh sb="0" eb="1">
      <t>カミ</t>
    </rPh>
    <rPh sb="2" eb="3">
      <t>カミ</t>
    </rPh>
    <rPh sb="3" eb="5">
      <t>セイヒン</t>
    </rPh>
    <rPh sb="5" eb="8">
      <t>オロシウリギョウ</t>
    </rPh>
    <phoneticPr fontId="4"/>
  </si>
  <si>
    <t>X</t>
    <phoneticPr fontId="2"/>
  </si>
  <si>
    <t>野菜・果実小売業</t>
    <rPh sb="0" eb="2">
      <t>ヤサイ</t>
    </rPh>
    <rPh sb="3" eb="5">
      <t>カジツ</t>
    </rPh>
    <rPh sb="5" eb="8">
      <t>コウリギョウ</t>
    </rPh>
    <phoneticPr fontId="4"/>
  </si>
  <si>
    <t>機械器具小売業（自動車，自転車を除く）</t>
    <rPh sb="0" eb="4">
      <t>キカイキグ</t>
    </rPh>
    <rPh sb="4" eb="7">
      <t>コウリギョウ</t>
    </rPh>
    <rPh sb="8" eb="11">
      <t>ジドウシャ</t>
    </rPh>
    <rPh sb="12" eb="15">
      <t>ジテンシャ</t>
    </rPh>
    <rPh sb="16" eb="17">
      <t>ノゾ</t>
    </rPh>
    <phoneticPr fontId="4"/>
  </si>
  <si>
    <t>じゅう器小売業</t>
    <rPh sb="3" eb="4">
      <t>ウツワ</t>
    </rPh>
    <rPh sb="4" eb="7">
      <t>コウリギョウ</t>
    </rPh>
    <phoneticPr fontId="4"/>
  </si>
  <si>
    <t>スポーツ用品・がん具・娯楽用品・楽器小売業</t>
    <rPh sb="4" eb="6">
      <t>ヨウヒン</t>
    </rPh>
    <rPh sb="9" eb="10">
      <t>グ</t>
    </rPh>
    <rPh sb="11" eb="13">
      <t>ゴラク</t>
    </rPh>
    <rPh sb="13" eb="15">
      <t>ヨウヒン</t>
    </rPh>
    <rPh sb="16" eb="18">
      <t>ガッキ</t>
    </rPh>
    <rPh sb="18" eb="21">
      <t>コウリギョウ</t>
    </rPh>
    <phoneticPr fontId="4"/>
  </si>
  <si>
    <t>写真機・時計・眼鏡小売業</t>
    <rPh sb="0" eb="3">
      <t>シャシンキ</t>
    </rPh>
    <rPh sb="4" eb="6">
      <t>トケイ</t>
    </rPh>
    <rPh sb="7" eb="9">
      <t>メガネ</t>
    </rPh>
    <rPh sb="9" eb="12">
      <t>コウリギョウ</t>
    </rPh>
    <phoneticPr fontId="4"/>
  </si>
  <si>
    <t>無店舗小売業</t>
    <rPh sb="0" eb="3">
      <t>ムテンポ</t>
    </rPh>
    <rPh sb="3" eb="6">
      <t>コウリギョウ</t>
    </rPh>
    <phoneticPr fontId="4"/>
  </si>
  <si>
    <t>通信販売・訪問販売小売業</t>
    <rPh sb="0" eb="2">
      <t>ツウシン</t>
    </rPh>
    <rPh sb="2" eb="4">
      <t>ハンバイ</t>
    </rPh>
    <rPh sb="5" eb="7">
      <t>ホウモン</t>
    </rPh>
    <rPh sb="7" eb="9">
      <t>ハンバイ</t>
    </rPh>
    <rPh sb="9" eb="12">
      <t>コウリギョウ</t>
    </rPh>
    <phoneticPr fontId="4"/>
  </si>
  <si>
    <t>自動販売機による小売業</t>
    <rPh sb="0" eb="2">
      <t>ジドウ</t>
    </rPh>
    <rPh sb="2" eb="4">
      <t>ハンバイ</t>
    </rPh>
    <rPh sb="8" eb="11">
      <t>コウリギョウ</t>
    </rPh>
    <phoneticPr fontId="4"/>
  </si>
  <si>
    <t>その他の無店舗小売業</t>
    <rPh sb="2" eb="3">
      <t>タ</t>
    </rPh>
    <rPh sb="4" eb="7">
      <t>ムテンポ</t>
    </rPh>
    <rPh sb="7" eb="10">
      <t>コウリギョウ</t>
    </rPh>
    <phoneticPr fontId="4"/>
  </si>
  <si>
    <t>機械器具
小売業</t>
    <rPh sb="0" eb="2">
      <t>キカイ</t>
    </rPh>
    <rPh sb="2" eb="4">
      <t>キグ</t>
    </rPh>
    <rPh sb="5" eb="8">
      <t>コウリギョウ</t>
    </rPh>
    <phoneticPr fontId="4"/>
  </si>
  <si>
    <t>その他の
小売業</t>
    <rPh sb="2" eb="3">
      <t>タ</t>
    </rPh>
    <rPh sb="5" eb="8">
      <t>コウリギョウ</t>
    </rPh>
    <phoneticPr fontId="4"/>
  </si>
  <si>
    <t>無店舗
小売業</t>
    <rPh sb="0" eb="3">
      <t>ムテンポ</t>
    </rPh>
    <rPh sb="4" eb="7">
      <t>コウリギョウ</t>
    </rPh>
    <phoneticPr fontId="4"/>
  </si>
  <si>
    <t>機械器具小売業</t>
    <rPh sb="0" eb="2">
      <t>キカイ</t>
    </rPh>
    <rPh sb="2" eb="4">
      <t>キグ</t>
    </rPh>
    <rPh sb="4" eb="7">
      <t>コウリギョウ</t>
    </rPh>
    <phoneticPr fontId="4"/>
  </si>
  <si>
    <t xml:space="preserve">   本表は釧路港の輸出入申告書等、通関上の書類及び船舶入港届出等に記載された事項を資料として表章している。 
   輸出価額は本船渡価額 （Ｆ・Ｏ・Ｂ価額） 、輸入価額は到着価額 （Ｃ・Ｉ・Ｆ価額）による。F・O・B価額とは、本船積み込み値段又は輸出港本船渡し値段ともいい、貿易商品を積み出し港で買い手に渡すときの値段をいう。C・I・F価額とは、輸出入商品の運賃保険料込み値段つまり着港渡し値段のことをいう。</t>
    <rPh sb="3" eb="5">
      <t>ホンヒョウ</t>
    </rPh>
    <rPh sb="6" eb="9">
      <t>クシロコウ</t>
    </rPh>
    <rPh sb="10" eb="13">
      <t>ユシュツニュウ</t>
    </rPh>
    <rPh sb="13" eb="16">
      <t>シンコクショ</t>
    </rPh>
    <rPh sb="16" eb="17">
      <t>ナド</t>
    </rPh>
    <rPh sb="18" eb="21">
      <t>ツウカンジョウ</t>
    </rPh>
    <rPh sb="22" eb="24">
      <t>ショルイ</t>
    </rPh>
    <rPh sb="24" eb="25">
      <t>オヨ</t>
    </rPh>
    <rPh sb="26" eb="28">
      <t>センパク</t>
    </rPh>
    <rPh sb="28" eb="30">
      <t>ニュウコウ</t>
    </rPh>
    <rPh sb="30" eb="32">
      <t>トドケデ</t>
    </rPh>
    <rPh sb="32" eb="33">
      <t>ナド</t>
    </rPh>
    <rPh sb="34" eb="36">
      <t>キサイ</t>
    </rPh>
    <rPh sb="39" eb="41">
      <t>ジコウ</t>
    </rPh>
    <rPh sb="42" eb="44">
      <t>シリョウ</t>
    </rPh>
    <phoneticPr fontId="4"/>
  </si>
  <si>
    <t xml:space="preserve">（単位：事業所、人）   </t>
    <rPh sb="1" eb="3">
      <t>タンイ</t>
    </rPh>
    <rPh sb="4" eb="6">
      <t>ジギョウ</t>
    </rPh>
    <rPh sb="6" eb="7">
      <t>トコロ</t>
    </rPh>
    <rPh sb="8" eb="9">
      <t>ヒト</t>
    </rPh>
    <phoneticPr fontId="4"/>
  </si>
  <si>
    <t>市・振興局別</t>
    <rPh sb="0" eb="1">
      <t>シ</t>
    </rPh>
    <rPh sb="2" eb="5">
      <t>シンコウキョク</t>
    </rPh>
    <rPh sb="5" eb="6">
      <t>ベツ</t>
    </rPh>
    <phoneticPr fontId="2"/>
  </si>
  <si>
    <t>北      海      道</t>
    <rPh sb="0" eb="15">
      <t>ホッカイドウ</t>
    </rPh>
    <phoneticPr fontId="4"/>
  </si>
  <si>
    <t>札     幌     市</t>
    <rPh sb="0" eb="13">
      <t>サッポロシ</t>
    </rPh>
    <phoneticPr fontId="4"/>
  </si>
  <si>
    <t>江     別     市</t>
    <rPh sb="0" eb="13">
      <t>エベツシ</t>
    </rPh>
    <phoneticPr fontId="4"/>
  </si>
  <si>
    <t>千     歳     市</t>
    <rPh sb="0" eb="13">
      <t>チトセシ</t>
    </rPh>
    <phoneticPr fontId="4"/>
  </si>
  <si>
    <t>恵     庭     市</t>
    <rPh sb="0" eb="7">
      <t>エニワ</t>
    </rPh>
    <rPh sb="12" eb="13">
      <t>シ</t>
    </rPh>
    <phoneticPr fontId="4"/>
  </si>
  <si>
    <t>北  広  島  市</t>
    <rPh sb="0" eb="10">
      <t>キタヒロシマシ</t>
    </rPh>
    <phoneticPr fontId="4"/>
  </si>
  <si>
    <t>石     狩     市</t>
    <rPh sb="0" eb="7">
      <t>イシカリ</t>
    </rPh>
    <rPh sb="12" eb="13">
      <t>シ</t>
    </rPh>
    <phoneticPr fontId="4"/>
  </si>
  <si>
    <t>函     館     市</t>
    <rPh sb="0" eb="13">
      <t>ハコダテシ</t>
    </rPh>
    <phoneticPr fontId="4"/>
  </si>
  <si>
    <t>北斗市</t>
    <rPh sb="0" eb="2">
      <t>ホクト</t>
    </rPh>
    <rPh sb="2" eb="3">
      <t>シ</t>
    </rPh>
    <phoneticPr fontId="2"/>
  </si>
  <si>
    <t>小     樽     市</t>
    <rPh sb="0" eb="13">
      <t>オタルシ</t>
    </rPh>
    <phoneticPr fontId="4"/>
  </si>
  <si>
    <t>夕     張     市</t>
    <rPh sb="0" eb="13">
      <t>ユウバリシ</t>
    </rPh>
    <phoneticPr fontId="4"/>
  </si>
  <si>
    <t>岩  見  沢  市</t>
    <rPh sb="0" eb="10">
      <t>イワミザワシ</t>
    </rPh>
    <phoneticPr fontId="4"/>
  </si>
  <si>
    <t>美     唄     市</t>
    <rPh sb="0" eb="13">
      <t>ビバイシ</t>
    </rPh>
    <phoneticPr fontId="4"/>
  </si>
  <si>
    <t>芦     別     市</t>
    <rPh sb="0" eb="13">
      <t>アシベツシ</t>
    </rPh>
    <phoneticPr fontId="4"/>
  </si>
  <si>
    <t>赤     平     市</t>
    <rPh sb="0" eb="13">
      <t>アカビラシ</t>
    </rPh>
    <phoneticPr fontId="4"/>
  </si>
  <si>
    <t>三     笠     市</t>
    <rPh sb="0" eb="13">
      <t>ミカサシ</t>
    </rPh>
    <phoneticPr fontId="4"/>
  </si>
  <si>
    <t>滝     川     市</t>
    <rPh sb="0" eb="13">
      <t>タキカワシ</t>
    </rPh>
    <phoneticPr fontId="4"/>
  </si>
  <si>
    <t>砂     川     市</t>
    <rPh sb="0" eb="13">
      <t>スナガワシ</t>
    </rPh>
    <phoneticPr fontId="4"/>
  </si>
  <si>
    <t>歌  志  内  市</t>
    <rPh sb="0" eb="10">
      <t>ウタシナイシ</t>
    </rPh>
    <phoneticPr fontId="4"/>
  </si>
  <si>
    <t>深     川     市</t>
    <rPh sb="0" eb="13">
      <t>フカガワシ</t>
    </rPh>
    <phoneticPr fontId="4"/>
  </si>
  <si>
    <t>旭     川     市</t>
    <rPh sb="0" eb="13">
      <t>アサヒカワシ</t>
    </rPh>
    <phoneticPr fontId="4"/>
  </si>
  <si>
    <t>士     別     市</t>
    <rPh sb="0" eb="13">
      <t>シベツシ</t>
    </rPh>
    <phoneticPr fontId="4"/>
  </si>
  <si>
    <t>名     寄     市</t>
    <rPh sb="0" eb="13">
      <t>ナヨロシ</t>
    </rPh>
    <phoneticPr fontId="4"/>
  </si>
  <si>
    <t>富  良  野  市</t>
    <rPh sb="0" eb="10">
      <t>フラノシ</t>
    </rPh>
    <phoneticPr fontId="4"/>
  </si>
  <si>
    <t>留     萌     市</t>
    <rPh sb="0" eb="13">
      <t>ルモイシ</t>
    </rPh>
    <phoneticPr fontId="4"/>
  </si>
  <si>
    <t>稚     内     市</t>
    <rPh sb="0" eb="13">
      <t>ワッカナイシ</t>
    </rPh>
    <phoneticPr fontId="4"/>
  </si>
  <si>
    <t>北     見     市</t>
    <rPh sb="0" eb="13">
      <t>キタミシ</t>
    </rPh>
    <phoneticPr fontId="4"/>
  </si>
  <si>
    <t>網     走     市</t>
    <rPh sb="0" eb="13">
      <t>アバシリシ</t>
    </rPh>
    <phoneticPr fontId="4"/>
  </si>
  <si>
    <t>紋     別     市</t>
    <rPh sb="0" eb="13">
      <t>モンベツシ</t>
    </rPh>
    <phoneticPr fontId="4"/>
  </si>
  <si>
    <t>室     蘭     市</t>
    <rPh sb="0" eb="13">
      <t>ムロランシ</t>
    </rPh>
    <phoneticPr fontId="4"/>
  </si>
  <si>
    <t>苫  小  牧  市</t>
    <rPh sb="0" eb="10">
      <t>トマコマイシ</t>
    </rPh>
    <phoneticPr fontId="4"/>
  </si>
  <si>
    <t>登     別     市</t>
    <rPh sb="0" eb="13">
      <t>ノボリベツシ</t>
    </rPh>
    <phoneticPr fontId="4"/>
  </si>
  <si>
    <t>伊     達     市</t>
    <rPh sb="0" eb="13">
      <t>ダテシ</t>
    </rPh>
    <phoneticPr fontId="4"/>
  </si>
  <si>
    <t>帯     広     市</t>
    <rPh sb="0" eb="13">
      <t>オビヒロシ</t>
    </rPh>
    <phoneticPr fontId="4"/>
  </si>
  <si>
    <t>釧    路    市</t>
    <rPh sb="0" eb="11">
      <t>クシロシ</t>
    </rPh>
    <phoneticPr fontId="4"/>
  </si>
  <si>
    <t>根     室     市</t>
    <rPh sb="0" eb="13">
      <t>ネムロシ</t>
    </rPh>
    <phoneticPr fontId="4"/>
  </si>
  <si>
    <t>釧路総合振興局</t>
    <rPh sb="0" eb="2">
      <t>クシロ</t>
    </rPh>
    <rPh sb="2" eb="4">
      <t>ソウゴウ</t>
    </rPh>
    <rPh sb="4" eb="7">
      <t>シンコウキョク</t>
    </rPh>
    <phoneticPr fontId="4"/>
  </si>
  <si>
    <t>釧路市</t>
    <rPh sb="0" eb="3">
      <t>クシロシ</t>
    </rPh>
    <phoneticPr fontId="2"/>
  </si>
  <si>
    <t>釧路町</t>
    <rPh sb="0" eb="3">
      <t>クシロチョウ</t>
    </rPh>
    <phoneticPr fontId="2"/>
  </si>
  <si>
    <t>厚岸町</t>
    <rPh sb="0" eb="3">
      <t>アッケシチョウ</t>
    </rPh>
    <phoneticPr fontId="2"/>
  </si>
  <si>
    <t>浜中町</t>
    <rPh sb="0" eb="2">
      <t>ハマナカ</t>
    </rPh>
    <rPh sb="2" eb="3">
      <t>チョウ</t>
    </rPh>
    <phoneticPr fontId="2"/>
  </si>
  <si>
    <t>標茶町</t>
    <rPh sb="0" eb="2">
      <t>シベチャ</t>
    </rPh>
    <rPh sb="2" eb="3">
      <t>チョウ</t>
    </rPh>
    <phoneticPr fontId="2"/>
  </si>
  <si>
    <t>弟子屈町</t>
    <rPh sb="0" eb="4">
      <t>テシカガチョウ</t>
    </rPh>
    <phoneticPr fontId="2"/>
  </si>
  <si>
    <t>鶴居村</t>
    <rPh sb="0" eb="3">
      <t>ツルイムラ</t>
    </rPh>
    <phoneticPr fontId="2"/>
  </si>
  <si>
    <t>白糠町</t>
    <rPh sb="0" eb="2">
      <t>シラヌカ</t>
    </rPh>
    <rPh sb="2" eb="3">
      <t>チョウ</t>
    </rPh>
    <phoneticPr fontId="2"/>
  </si>
  <si>
    <t>１－（４）　道内各市、釧路総合振興局管内の商業</t>
    <rPh sb="6" eb="8">
      <t>ドウナイ</t>
    </rPh>
    <rPh sb="8" eb="10">
      <t>カクシ</t>
    </rPh>
    <rPh sb="11" eb="13">
      <t>クシロ</t>
    </rPh>
    <rPh sb="13" eb="15">
      <t>ソウゴウ</t>
    </rPh>
    <rPh sb="15" eb="18">
      <t>シンコウキョク</t>
    </rPh>
    <rPh sb="18" eb="20">
      <t>カンナイ</t>
    </rPh>
    <rPh sb="21" eb="23">
      <t>ショウギョウ</t>
    </rPh>
    <phoneticPr fontId="4"/>
  </si>
  <si>
    <t>１－（４）　道内各市、釧路総合振興局管内の商業</t>
    <phoneticPr fontId="2"/>
  </si>
  <si>
    <t>別表</t>
    <rPh sb="0" eb="2">
      <t>ベッピョウ</t>
    </rPh>
    <phoneticPr fontId="2"/>
  </si>
  <si>
    <t>１－（a）産業小分類別商店数・従業者数・年間商品販売額（平成14～19年）</t>
    <rPh sb="28" eb="30">
      <t>ヘイセイ</t>
    </rPh>
    <rPh sb="35" eb="36">
      <t>ネン</t>
    </rPh>
    <phoneticPr fontId="2"/>
  </si>
  <si>
    <t>１－（b）産業中分類別商店数・従業者数・売場面積の推移（平成14年～19年）</t>
    <phoneticPr fontId="2"/>
  </si>
  <si>
    <t>１－（c）産業中分類別年間商品販売額・商品手持額・その他の収入額の推移（平成14年～19年）</t>
    <phoneticPr fontId="2"/>
  </si>
  <si>
    <t>１－（c）　産業中分類別年間商品販売額・その他の収入額の推移</t>
    <rPh sb="6" eb="8">
      <t>サンギョウ</t>
    </rPh>
    <rPh sb="8" eb="11">
      <t>チュウブンルイ</t>
    </rPh>
    <rPh sb="11" eb="12">
      <t>ベツ</t>
    </rPh>
    <rPh sb="12" eb="14">
      <t>ネンカン</t>
    </rPh>
    <rPh sb="14" eb="16">
      <t>ショウヒン</t>
    </rPh>
    <rPh sb="16" eb="18">
      <t>ハンバイ</t>
    </rPh>
    <rPh sb="18" eb="19">
      <t>ガク</t>
    </rPh>
    <rPh sb="22" eb="23">
      <t>タ</t>
    </rPh>
    <rPh sb="24" eb="26">
      <t>シュウニュウ</t>
    </rPh>
    <rPh sb="26" eb="27">
      <t>ガク</t>
    </rPh>
    <rPh sb="28" eb="30">
      <t>スイイ</t>
    </rPh>
    <phoneticPr fontId="4"/>
  </si>
  <si>
    <t>総数</t>
    <rPh sb="0" eb="2">
      <t>ソウスウ</t>
    </rPh>
    <phoneticPr fontId="4"/>
  </si>
  <si>
    <t>事業所数</t>
    <rPh sb="0" eb="3">
      <t>ジギョウショ</t>
    </rPh>
    <rPh sb="3" eb="4">
      <t>スウ</t>
    </rPh>
    <phoneticPr fontId="4"/>
  </si>
  <si>
    <r>
      <t xml:space="preserve">事　業　所　　　
</t>
    </r>
    <r>
      <rPr>
        <sz val="9"/>
        <rFont val="ＭＳ Ｐ明朝"/>
        <family val="1"/>
        <charset val="128"/>
      </rPr>
      <t>1事業所当たり</t>
    </r>
    <rPh sb="0" eb="1">
      <t>コト</t>
    </rPh>
    <rPh sb="2" eb="3">
      <t>ギョウ</t>
    </rPh>
    <rPh sb="4" eb="5">
      <t>ショ</t>
    </rPh>
    <rPh sb="10" eb="13">
      <t>ジギョウショ</t>
    </rPh>
    <rPh sb="13" eb="14">
      <t>アタ</t>
    </rPh>
    <phoneticPr fontId="4"/>
  </si>
  <si>
    <t>（経済センサス－活動調査）</t>
    <phoneticPr fontId="2"/>
  </si>
  <si>
    <t>2016年</t>
  </si>
  <si>
    <t>2016年</t>
    <rPh sb="4" eb="5">
      <t>ネン</t>
    </rPh>
    <phoneticPr fontId="2"/>
  </si>
  <si>
    <t>2014年</t>
  </si>
  <si>
    <t>2014年</t>
    <rPh sb="4" eb="5">
      <t>ネン</t>
    </rPh>
    <phoneticPr fontId="2"/>
  </si>
  <si>
    <t>2012年</t>
  </si>
  <si>
    <t>2012年</t>
    <rPh sb="4" eb="5">
      <t>ネン</t>
    </rPh>
    <phoneticPr fontId="2"/>
  </si>
  <si>
    <t>2007年</t>
  </si>
  <si>
    <t>2007年</t>
    <rPh sb="4" eb="5">
      <t>ネン</t>
    </rPh>
    <phoneticPr fontId="2"/>
  </si>
  <si>
    <t>2007(平成19)年総数</t>
    <rPh sb="5" eb="7">
      <t>ヘイセイ</t>
    </rPh>
    <rPh sb="10" eb="11">
      <t>ネン</t>
    </rPh>
    <rPh sb="11" eb="13">
      <t>ソウスウ</t>
    </rPh>
    <phoneticPr fontId="4"/>
  </si>
  <si>
    <t>2007 (平成19 )年総数</t>
    <rPh sb="6" eb="8">
      <t>ヘイセイ</t>
    </rPh>
    <rPh sb="12" eb="13">
      <t>ネン</t>
    </rPh>
    <rPh sb="13" eb="15">
      <t>ソウスウ</t>
    </rPh>
    <phoneticPr fontId="4"/>
  </si>
  <si>
    <t>(平成19年)</t>
    <rPh sb="1" eb="3">
      <t>ヘイセイ</t>
    </rPh>
    <rPh sb="5" eb="6">
      <t>６ネン</t>
    </rPh>
    <phoneticPr fontId="4"/>
  </si>
  <si>
    <t>(平成24年)</t>
    <rPh sb="1" eb="2">
      <t>ヒラ</t>
    </rPh>
    <rPh sb="2" eb="3">
      <t>ナリ</t>
    </rPh>
    <rPh sb="5" eb="6">
      <t>６ネン</t>
    </rPh>
    <phoneticPr fontId="4"/>
  </si>
  <si>
    <t>(平成26年)</t>
    <rPh sb="1" eb="3">
      <t>ヘイセイ</t>
    </rPh>
    <rPh sb="5" eb="6">
      <t>６ネン</t>
    </rPh>
    <phoneticPr fontId="4"/>
  </si>
  <si>
    <t>(平成28年)</t>
    <phoneticPr fontId="2"/>
  </si>
  <si>
    <t>2007年</t>
    <rPh sb="4" eb="5">
      <t>ネン</t>
    </rPh>
    <phoneticPr fontId="4"/>
  </si>
  <si>
    <t>2004年</t>
  </si>
  <si>
    <t>2004年</t>
    <rPh sb="4" eb="5">
      <t>ネン</t>
    </rPh>
    <phoneticPr fontId="4"/>
  </si>
  <si>
    <t>2002年</t>
    <rPh sb="4" eb="5">
      <t>ネン</t>
    </rPh>
    <phoneticPr fontId="4"/>
  </si>
  <si>
    <t>(平成14年)</t>
    <rPh sb="1" eb="3">
      <t>ヘイセイ</t>
    </rPh>
    <rPh sb="5" eb="6">
      <t>６ネン</t>
    </rPh>
    <phoneticPr fontId="4"/>
  </si>
  <si>
    <t>(平成16年)</t>
    <rPh sb="1" eb="3">
      <t>ヘイセイ</t>
    </rPh>
    <rPh sb="5" eb="6">
      <t>６ネン</t>
    </rPh>
    <phoneticPr fontId="4"/>
  </si>
  <si>
    <t>2002(平成14)年総数</t>
    <rPh sb="5" eb="7">
      <t>ヘイセイ</t>
    </rPh>
    <rPh sb="10" eb="11">
      <t>ネン</t>
    </rPh>
    <rPh sb="11" eb="13">
      <t>ソウスウ</t>
    </rPh>
    <phoneticPr fontId="4"/>
  </si>
  <si>
    <t>2004(平成16)年総数</t>
    <rPh sb="5" eb="7">
      <t>ヘイセイ</t>
    </rPh>
    <rPh sb="10" eb="11">
      <t>ネン</t>
    </rPh>
    <rPh sb="11" eb="13">
      <t>ソウスウ</t>
    </rPh>
    <phoneticPr fontId="4"/>
  </si>
  <si>
    <t>2002 (平成14 )年総数</t>
    <rPh sb="6" eb="8">
      <t>ヘイセイ</t>
    </rPh>
    <rPh sb="12" eb="13">
      <t>ネン</t>
    </rPh>
    <rPh sb="13" eb="15">
      <t>ソウスウ</t>
    </rPh>
    <phoneticPr fontId="4"/>
  </si>
  <si>
    <t>2004 (平成16 )年総数</t>
    <rPh sb="6" eb="8">
      <t>ヘイセイ</t>
    </rPh>
    <rPh sb="12" eb="13">
      <t>ネン</t>
    </rPh>
    <rPh sb="13" eb="15">
      <t>ソウスウ</t>
    </rPh>
    <phoneticPr fontId="4"/>
  </si>
  <si>
    <t>2001(平成13)年</t>
    <rPh sb="5" eb="7">
      <t>ヘイセイ</t>
    </rPh>
    <rPh sb="10" eb="11">
      <t>ネン</t>
    </rPh>
    <phoneticPr fontId="4"/>
  </si>
  <si>
    <t>2002(　〃 14)年</t>
    <rPh sb="11" eb="12">
      <t>ネン</t>
    </rPh>
    <phoneticPr fontId="4"/>
  </si>
  <si>
    <t>2003(　〃 15)年</t>
    <rPh sb="11" eb="12">
      <t>ネン</t>
    </rPh>
    <phoneticPr fontId="4"/>
  </si>
  <si>
    <t>2004(　〃 16)年</t>
    <rPh sb="11" eb="12">
      <t>ネン</t>
    </rPh>
    <phoneticPr fontId="4"/>
  </si>
  <si>
    <t>2005(　〃 17)年</t>
    <rPh sb="11" eb="12">
      <t>ネン</t>
    </rPh>
    <phoneticPr fontId="4"/>
  </si>
  <si>
    <t>2006(　〃 18)年</t>
    <rPh sb="11" eb="12">
      <t>ネン</t>
    </rPh>
    <phoneticPr fontId="4"/>
  </si>
  <si>
    <t>2007(　〃 19)年</t>
    <rPh sb="11" eb="12">
      <t>ネン</t>
    </rPh>
    <phoneticPr fontId="4"/>
  </si>
  <si>
    <t>2008(　〃 20)年</t>
    <rPh sb="11" eb="12">
      <t>ネン</t>
    </rPh>
    <phoneticPr fontId="4"/>
  </si>
  <si>
    <t>2009(　〃 21)年</t>
    <rPh sb="11" eb="12">
      <t>ネン</t>
    </rPh>
    <phoneticPr fontId="4"/>
  </si>
  <si>
    <t>2010(　〃 22)年</t>
    <rPh sb="11" eb="12">
      <t>ネン</t>
    </rPh>
    <phoneticPr fontId="4"/>
  </si>
  <si>
    <t>2011(　〃 23)年</t>
    <rPh sb="11" eb="12">
      <t>ネン</t>
    </rPh>
    <phoneticPr fontId="4"/>
  </si>
  <si>
    <t>2012(　〃 24)年</t>
    <rPh sb="11" eb="12">
      <t>ネン</t>
    </rPh>
    <phoneticPr fontId="4"/>
  </si>
  <si>
    <t>2013(　〃 25)年</t>
    <rPh sb="11" eb="12">
      <t>ネン</t>
    </rPh>
    <phoneticPr fontId="4"/>
  </si>
  <si>
    <t>2015(　〃 27)年</t>
    <rPh sb="11" eb="12">
      <t>ネン</t>
    </rPh>
    <phoneticPr fontId="4"/>
  </si>
  <si>
    <t>2016(　〃 28)年</t>
    <rPh sb="11" eb="12">
      <t>ネン</t>
    </rPh>
    <phoneticPr fontId="4"/>
  </si>
  <si>
    <t>2017(　〃 29)年</t>
    <rPh sb="11" eb="12">
      <t>ネン</t>
    </rPh>
    <phoneticPr fontId="4"/>
  </si>
  <si>
    <t>(平成13年)</t>
    <rPh sb="1" eb="3">
      <t>ヘイセイ</t>
    </rPh>
    <phoneticPr fontId="4"/>
  </si>
  <si>
    <t>(平成14年)</t>
    <rPh sb="1" eb="3">
      <t>ヘイセイ</t>
    </rPh>
    <phoneticPr fontId="4"/>
  </si>
  <si>
    <t>(平成15年)</t>
    <rPh sb="1" eb="3">
      <t>ヘイセイ</t>
    </rPh>
    <phoneticPr fontId="4"/>
  </si>
  <si>
    <t>(平成16年)</t>
    <rPh sb="1" eb="3">
      <t>ヘイセイ</t>
    </rPh>
    <phoneticPr fontId="4"/>
  </si>
  <si>
    <t>(平成17年)</t>
    <rPh sb="1" eb="3">
      <t>ヘイセイ</t>
    </rPh>
    <phoneticPr fontId="4"/>
  </si>
  <si>
    <t>(平成18年)</t>
    <rPh sb="1" eb="3">
      <t>ヘイセイ</t>
    </rPh>
    <phoneticPr fontId="4"/>
  </si>
  <si>
    <t>(平成19年)</t>
    <rPh sb="1" eb="3">
      <t>ヘイセイ</t>
    </rPh>
    <phoneticPr fontId="4"/>
  </si>
  <si>
    <t>(平成20年)</t>
    <rPh sb="1" eb="3">
      <t>ヘイセイ</t>
    </rPh>
    <phoneticPr fontId="4"/>
  </si>
  <si>
    <t>(平成21年)</t>
    <rPh sb="1" eb="3">
      <t>ヘイセイ</t>
    </rPh>
    <phoneticPr fontId="4"/>
  </si>
  <si>
    <t>(平成22年)</t>
    <rPh sb="1" eb="3">
      <t>ヘイセイ</t>
    </rPh>
    <phoneticPr fontId="4"/>
  </si>
  <si>
    <t>(平成23年)</t>
    <rPh sb="1" eb="3">
      <t>ヘイセイ</t>
    </rPh>
    <phoneticPr fontId="4"/>
  </si>
  <si>
    <t>(平成24年)</t>
    <rPh sb="1" eb="3">
      <t>ヘイセイ</t>
    </rPh>
    <phoneticPr fontId="4"/>
  </si>
  <si>
    <t>(平成25年)</t>
    <rPh sb="1" eb="3">
      <t>ヘイセイ</t>
    </rPh>
    <phoneticPr fontId="4"/>
  </si>
  <si>
    <t>(平成26年)</t>
    <rPh sb="1" eb="3">
      <t>ヘイセイ</t>
    </rPh>
    <phoneticPr fontId="4"/>
  </si>
  <si>
    <t>(平成27年)</t>
    <rPh sb="1" eb="3">
      <t>ヘイセイ</t>
    </rPh>
    <phoneticPr fontId="4"/>
  </si>
  <si>
    <t>(平成28年)</t>
    <rPh sb="1" eb="3">
      <t>ヘイセイ</t>
    </rPh>
    <phoneticPr fontId="4"/>
  </si>
  <si>
    <t>(平成29年)</t>
    <rPh sb="1" eb="3">
      <t>ヘイセイ</t>
    </rPh>
    <phoneticPr fontId="4"/>
  </si>
  <si>
    <t>2001年</t>
    <rPh sb="4" eb="5">
      <t>ネン</t>
    </rPh>
    <phoneticPr fontId="4"/>
  </si>
  <si>
    <t>2003年</t>
    <rPh sb="4" eb="5">
      <t>ネン</t>
    </rPh>
    <phoneticPr fontId="4"/>
  </si>
  <si>
    <t>2005年</t>
    <rPh sb="4" eb="5">
      <t>ネン</t>
    </rPh>
    <phoneticPr fontId="4"/>
  </si>
  <si>
    <t>2006年</t>
    <rPh sb="4" eb="5">
      <t>ネン</t>
    </rPh>
    <phoneticPr fontId="4"/>
  </si>
  <si>
    <t>2008年</t>
    <rPh sb="4" eb="5">
      <t>ネン</t>
    </rPh>
    <phoneticPr fontId="4"/>
  </si>
  <si>
    <t>2009年</t>
    <rPh sb="4" eb="5">
      <t>ネン</t>
    </rPh>
    <phoneticPr fontId="4"/>
  </si>
  <si>
    <t>2010年</t>
    <rPh sb="4" eb="5">
      <t>ネン</t>
    </rPh>
    <phoneticPr fontId="4"/>
  </si>
  <si>
    <t>2011年</t>
    <rPh sb="4" eb="5">
      <t>ネン</t>
    </rPh>
    <phoneticPr fontId="4"/>
  </si>
  <si>
    <t>2012年</t>
    <rPh sb="4" eb="5">
      <t>ネン</t>
    </rPh>
    <phoneticPr fontId="4"/>
  </si>
  <si>
    <t>2013年</t>
    <rPh sb="4" eb="5">
      <t>ネン</t>
    </rPh>
    <phoneticPr fontId="4"/>
  </si>
  <si>
    <t>2014年</t>
    <rPh sb="4" eb="5">
      <t>ネン</t>
    </rPh>
    <phoneticPr fontId="4"/>
  </si>
  <si>
    <t>2015年</t>
    <rPh sb="4" eb="5">
      <t>ネン</t>
    </rPh>
    <phoneticPr fontId="4"/>
  </si>
  <si>
    <t>2016年</t>
    <rPh sb="4" eb="5">
      <t>ネン</t>
    </rPh>
    <phoneticPr fontId="4"/>
  </si>
  <si>
    <t>2017年</t>
  </si>
  <si>
    <t>2017年</t>
    <rPh sb="4" eb="5">
      <t>ネン</t>
    </rPh>
    <phoneticPr fontId="4"/>
  </si>
  <si>
    <t>(平成14年)</t>
    <rPh sb="0" eb="1">
      <t>ヘイセイ</t>
    </rPh>
    <phoneticPr fontId="4"/>
  </si>
  <si>
    <t>(平成15年)</t>
    <rPh sb="0" eb="1">
      <t>ヘイセイ</t>
    </rPh>
    <phoneticPr fontId="4"/>
  </si>
  <si>
    <t>(平成16年)</t>
    <rPh sb="0" eb="1">
      <t>ヘイセイ</t>
    </rPh>
    <phoneticPr fontId="4"/>
  </si>
  <si>
    <t>(平成17年)</t>
    <rPh sb="0" eb="1">
      <t>ヘイセイ</t>
    </rPh>
    <phoneticPr fontId="4"/>
  </si>
  <si>
    <t>(平成18年)</t>
    <rPh sb="0" eb="1">
      <t>ヘイセイ</t>
    </rPh>
    <phoneticPr fontId="4"/>
  </si>
  <si>
    <t>(平成19年)</t>
    <rPh sb="0" eb="1">
      <t>ヘイセイ</t>
    </rPh>
    <phoneticPr fontId="4"/>
  </si>
  <si>
    <t>(平成20年)</t>
    <rPh sb="0" eb="1">
      <t>ヘイセイ</t>
    </rPh>
    <phoneticPr fontId="4"/>
  </si>
  <si>
    <t>(平成21年)</t>
    <rPh sb="0" eb="1">
      <t>ヘイセイ</t>
    </rPh>
    <phoneticPr fontId="4"/>
  </si>
  <si>
    <t>(平成22年)</t>
    <rPh sb="0" eb="1">
      <t>ヘイセイ</t>
    </rPh>
    <phoneticPr fontId="4"/>
  </si>
  <si>
    <t>(平成23年)</t>
    <rPh sb="0" eb="1">
      <t>ヘイセイ</t>
    </rPh>
    <phoneticPr fontId="4"/>
  </si>
  <si>
    <t>(平成24年)</t>
    <rPh sb="0" eb="1">
      <t>ヘイセイ</t>
    </rPh>
    <phoneticPr fontId="4"/>
  </si>
  <si>
    <t>(平成25年)</t>
    <rPh sb="0" eb="1">
      <t>ヘイセイ</t>
    </rPh>
    <phoneticPr fontId="4"/>
  </si>
  <si>
    <t>(平成26年)</t>
    <rPh sb="0" eb="1">
      <t>ヘイセイ</t>
    </rPh>
    <phoneticPr fontId="4"/>
  </si>
  <si>
    <t>(平成27年)</t>
    <rPh sb="0" eb="1">
      <t>ヘイセイ</t>
    </rPh>
    <phoneticPr fontId="4"/>
  </si>
  <si>
    <t>(平成28年)</t>
    <rPh sb="0" eb="1">
      <t>ヘイセイ</t>
    </rPh>
    <phoneticPr fontId="4"/>
  </si>
  <si>
    <t>(平成29年)</t>
    <rPh sb="0" eb="1">
      <t>ヘイセイ</t>
    </rPh>
    <phoneticPr fontId="4"/>
  </si>
  <si>
    <t>2002年</t>
    <phoneticPr fontId="4"/>
  </si>
  <si>
    <t>2003年</t>
  </si>
  <si>
    <t>2005年</t>
  </si>
  <si>
    <t>2006年</t>
  </si>
  <si>
    <t>2008年</t>
  </si>
  <si>
    <t>2009年</t>
  </si>
  <si>
    <t>2010年</t>
  </si>
  <si>
    <t>2011年</t>
  </si>
  <si>
    <t>2013年</t>
  </si>
  <si>
    <t>2015年</t>
  </si>
  <si>
    <t>2001(平成13)年</t>
    <rPh sb="10" eb="11">
      <t>ネン</t>
    </rPh>
    <phoneticPr fontId="4"/>
  </si>
  <si>
    <t>2018(　〃 30)年</t>
    <rPh sb="11" eb="12">
      <t>ネン</t>
    </rPh>
    <phoneticPr fontId="4"/>
  </si>
  <si>
    <t>2014(　〃 26)年</t>
    <rPh sb="11" eb="12">
      <t>ネン</t>
    </rPh>
    <phoneticPr fontId="4"/>
  </si>
  <si>
    <t>2007　　年</t>
    <rPh sb="6" eb="7">
      <t>ネン</t>
    </rPh>
    <phoneticPr fontId="2"/>
  </si>
  <si>
    <t>2012　　年</t>
    <rPh sb="6" eb="7">
      <t>ネン</t>
    </rPh>
    <phoneticPr fontId="2"/>
  </si>
  <si>
    <t>2014　　年</t>
    <rPh sb="6" eb="7">
      <t>ネン</t>
    </rPh>
    <phoneticPr fontId="2"/>
  </si>
  <si>
    <t>2016　　年</t>
    <rPh sb="6" eb="7">
      <t>ネン</t>
    </rPh>
    <phoneticPr fontId="2"/>
  </si>
  <si>
    <t>6月1日現在</t>
  </si>
  <si>
    <t>6月1日現在</t>
    <phoneticPr fontId="2"/>
  </si>
  <si>
    <t>2月1日現在</t>
  </si>
  <si>
    <t>7月1日現在</t>
    <phoneticPr fontId="2"/>
  </si>
  <si>
    <t>（経済センサス－活動調査）</t>
  </si>
  <si>
    <t>2007(平成19 )年               ( 6月1日現在)</t>
    <phoneticPr fontId="2"/>
  </si>
  <si>
    <t>2012(平成24 )年                 ( 2月1日現在)</t>
    <phoneticPr fontId="2"/>
  </si>
  <si>
    <t>2014(平成26 )年                ( 7月1日現在)</t>
    <phoneticPr fontId="2"/>
  </si>
  <si>
    <t>2016(平成28 )年                ( 6月1日現在)</t>
    <phoneticPr fontId="2"/>
  </si>
  <si>
    <t>2007 (平成19 )年                                                         ( 6月1日現在)</t>
    <phoneticPr fontId="2"/>
  </si>
  <si>
    <t>家具・じゅう器・家庭用機械器具           小売業</t>
    <rPh sb="0" eb="2">
      <t>カグ</t>
    </rPh>
    <rPh sb="6" eb="7">
      <t>キ</t>
    </rPh>
    <rPh sb="8" eb="10">
      <t>カテイ</t>
    </rPh>
    <rPh sb="10" eb="11">
      <t>ヨウ</t>
    </rPh>
    <rPh sb="11" eb="13">
      <t>キカイ</t>
    </rPh>
    <rPh sb="13" eb="15">
      <t>キグ</t>
    </rPh>
    <rPh sb="26" eb="29">
      <t>コウリギョウ</t>
    </rPh>
    <phoneticPr fontId="4"/>
  </si>
  <si>
    <t>2012 (平成24 )年                                     ( 2月1日現在)</t>
    <phoneticPr fontId="2"/>
  </si>
  <si>
    <t>2014 (平成26 )年                                          ( 7月1日現在)</t>
    <phoneticPr fontId="2"/>
  </si>
  <si>
    <t>2016 (平成28 )年                                         ( 6月1日現在)</t>
    <phoneticPr fontId="2"/>
  </si>
  <si>
    <t>（注）…端数処理の関係で合計と内訳は一致しない場合がある。</t>
    <rPh sb="1" eb="2">
      <t>チュウ</t>
    </rPh>
    <rPh sb="4" eb="6">
      <t>ハスウ</t>
    </rPh>
    <rPh sb="6" eb="8">
      <t>ショリ</t>
    </rPh>
    <rPh sb="9" eb="11">
      <t>カンケイ</t>
    </rPh>
    <rPh sb="12" eb="14">
      <t>ゴウケイ</t>
    </rPh>
    <rPh sb="15" eb="17">
      <t>ウチワケ</t>
    </rPh>
    <rPh sb="23" eb="25">
      <t>バアイ</t>
    </rPh>
    <phoneticPr fontId="4"/>
  </si>
  <si>
    <t>年間商品販売額及びその他の収入額は、前年の1年間の値である。</t>
    <rPh sb="0" eb="2">
      <t>ネンカン</t>
    </rPh>
    <rPh sb="2" eb="4">
      <t>ショウヒン</t>
    </rPh>
    <rPh sb="4" eb="6">
      <t>ハンバイ</t>
    </rPh>
    <rPh sb="6" eb="7">
      <t>ガク</t>
    </rPh>
    <rPh sb="7" eb="8">
      <t>オヨ</t>
    </rPh>
    <rPh sb="11" eb="12">
      <t>タ</t>
    </rPh>
    <rPh sb="13" eb="15">
      <t>シュウニュウ</t>
    </rPh>
    <rPh sb="15" eb="16">
      <t>ガク</t>
    </rPh>
    <rPh sb="18" eb="20">
      <t>ゼンネン</t>
    </rPh>
    <rPh sb="22" eb="24">
      <t>ネンカン</t>
    </rPh>
    <rPh sb="25" eb="26">
      <t>アタイ</t>
    </rPh>
    <phoneticPr fontId="2"/>
  </si>
  <si>
    <t>（注）…経済センサスと商業統計調査では、調査の方法が異なるため、増減は単純には比較できない。</t>
    <rPh sb="1" eb="2">
      <t>チュウ</t>
    </rPh>
    <rPh sb="4" eb="6">
      <t>ケイザイ</t>
    </rPh>
    <rPh sb="11" eb="13">
      <t>ショウギョウ</t>
    </rPh>
    <rPh sb="13" eb="15">
      <t>トウケイ</t>
    </rPh>
    <rPh sb="15" eb="17">
      <t>チョウサ</t>
    </rPh>
    <rPh sb="20" eb="22">
      <t>チョウサ</t>
    </rPh>
    <rPh sb="23" eb="25">
      <t>ホウホウ</t>
    </rPh>
    <rPh sb="26" eb="27">
      <t>コト</t>
    </rPh>
    <rPh sb="32" eb="34">
      <t>ゾウゲン</t>
    </rPh>
    <rPh sb="35" eb="37">
      <t>タンジュン</t>
    </rPh>
    <rPh sb="39" eb="41">
      <t>ヒカク</t>
    </rPh>
    <phoneticPr fontId="4"/>
  </si>
  <si>
    <t>（注2）…経済センサスと商業統計調査では、調査の方法が異なるため、増減は単純には比較できない。</t>
    <rPh sb="1" eb="2">
      <t>チュウ</t>
    </rPh>
    <rPh sb="5" eb="7">
      <t>ケイザイ</t>
    </rPh>
    <rPh sb="12" eb="14">
      <t>ショウギョウ</t>
    </rPh>
    <rPh sb="14" eb="16">
      <t>トウケイ</t>
    </rPh>
    <rPh sb="16" eb="18">
      <t>チョウサ</t>
    </rPh>
    <rPh sb="21" eb="23">
      <t>チョウサ</t>
    </rPh>
    <rPh sb="24" eb="26">
      <t>ホウホウ</t>
    </rPh>
    <rPh sb="27" eb="28">
      <t>コト</t>
    </rPh>
    <rPh sb="33" eb="35">
      <t>ゾウゲン</t>
    </rPh>
    <rPh sb="36" eb="38">
      <t>タンジュン</t>
    </rPh>
    <rPh sb="40" eb="42">
      <t>ヒカク</t>
    </rPh>
    <phoneticPr fontId="4"/>
  </si>
  <si>
    <t>（注1）…単位は、数量単位コードによる表記である。</t>
    <rPh sb="1" eb="2">
      <t>チュウ</t>
    </rPh>
    <rPh sb="5" eb="7">
      <t>タンイ</t>
    </rPh>
    <rPh sb="9" eb="11">
      <t>スウリョウ</t>
    </rPh>
    <rPh sb="11" eb="13">
      <t>タンイ</t>
    </rPh>
    <rPh sb="19" eb="21">
      <t>ヒョウキ</t>
    </rPh>
    <phoneticPr fontId="2"/>
  </si>
  <si>
    <t>（注2）…端数処理の関係で合計と内訳は一致しない場合がある。</t>
    <rPh sb="1" eb="2">
      <t>チュウ</t>
    </rPh>
    <rPh sb="5" eb="7">
      <t>ハスウ</t>
    </rPh>
    <rPh sb="7" eb="9">
      <t>ショリ</t>
    </rPh>
    <rPh sb="10" eb="12">
      <t>カンケイ</t>
    </rPh>
    <rPh sb="13" eb="15">
      <t>ゴウケイ</t>
    </rPh>
    <rPh sb="16" eb="18">
      <t>ウチワケ</t>
    </rPh>
    <rPh sb="24" eb="26">
      <t>バアイ</t>
    </rPh>
    <phoneticPr fontId="4"/>
  </si>
  <si>
    <t>１－（１）産業小分類別事業所数・従業者数・年間商品販売額</t>
    <rPh sb="5" eb="7">
      <t>サンギョウ</t>
    </rPh>
    <rPh sb="7" eb="8">
      <t>ショウ</t>
    </rPh>
    <rPh sb="8" eb="10">
      <t>ブンルイ</t>
    </rPh>
    <rPh sb="10" eb="11">
      <t>ベツ</t>
    </rPh>
    <rPh sb="11" eb="14">
      <t>ジギョウショ</t>
    </rPh>
    <rPh sb="14" eb="15">
      <t>スウ</t>
    </rPh>
    <rPh sb="16" eb="19">
      <t>ジュウギョウシャ</t>
    </rPh>
    <rPh sb="19" eb="20">
      <t>カズ</t>
    </rPh>
    <rPh sb="21" eb="23">
      <t>ネンカン</t>
    </rPh>
    <rPh sb="23" eb="25">
      <t>ショウヒン</t>
    </rPh>
    <rPh sb="25" eb="27">
      <t>ハンバイ</t>
    </rPh>
    <rPh sb="27" eb="28">
      <t>ガク</t>
    </rPh>
    <phoneticPr fontId="2"/>
  </si>
  <si>
    <t>１－（２）産業中分類別事業所数・従業者数・売場面積の推移</t>
    <rPh sb="5" eb="7">
      <t>サンギョウ</t>
    </rPh>
    <rPh sb="7" eb="10">
      <t>チュウブンルイ</t>
    </rPh>
    <rPh sb="10" eb="11">
      <t>ベツ</t>
    </rPh>
    <rPh sb="11" eb="14">
      <t>ジギョウショ</t>
    </rPh>
    <rPh sb="14" eb="15">
      <t>スウ</t>
    </rPh>
    <rPh sb="16" eb="19">
      <t>ジュウギョウシャ</t>
    </rPh>
    <rPh sb="19" eb="20">
      <t>カズ</t>
    </rPh>
    <rPh sb="21" eb="23">
      <t>ウリバ</t>
    </rPh>
    <rPh sb="23" eb="25">
      <t>メンセキ</t>
    </rPh>
    <rPh sb="26" eb="28">
      <t>スイイ</t>
    </rPh>
    <phoneticPr fontId="2"/>
  </si>
  <si>
    <t>１－（１）  産業小分類別事業所数・従業者数・年間商品販売額</t>
    <rPh sb="7" eb="9">
      <t>サンギョウ</t>
    </rPh>
    <rPh sb="9" eb="12">
      <t>ショウブンルイ</t>
    </rPh>
    <rPh sb="12" eb="13">
      <t>ベツ</t>
    </rPh>
    <rPh sb="13" eb="16">
      <t>ジギョウショ</t>
    </rPh>
    <rPh sb="16" eb="17">
      <t>スウ</t>
    </rPh>
    <rPh sb="18" eb="21">
      <t>ジュウギョウシャ</t>
    </rPh>
    <rPh sb="21" eb="22">
      <t>スウ</t>
    </rPh>
    <rPh sb="23" eb="25">
      <t>ネンカン</t>
    </rPh>
    <rPh sb="25" eb="27">
      <t>ショウヒン</t>
    </rPh>
    <rPh sb="27" eb="29">
      <t>ハンバイ</t>
    </rPh>
    <rPh sb="29" eb="30">
      <t>ヒタイ</t>
    </rPh>
    <phoneticPr fontId="4"/>
  </si>
  <si>
    <t>(単位 : 事業所、人、万円)</t>
    <rPh sb="1" eb="3">
      <t>タンイ</t>
    </rPh>
    <rPh sb="6" eb="9">
      <t>ジギョウショ</t>
    </rPh>
    <rPh sb="10" eb="11">
      <t>ヒト</t>
    </rPh>
    <rPh sb="12" eb="14">
      <t>マンエン</t>
    </rPh>
    <phoneticPr fontId="4"/>
  </si>
  <si>
    <t>１－（２）　産業中分類別事業所数・従業者数・売場面積の推移</t>
    <rPh sb="6" eb="8">
      <t>サンギョウ</t>
    </rPh>
    <rPh sb="8" eb="11">
      <t>チュウブンルイ</t>
    </rPh>
    <rPh sb="11" eb="12">
      <t>ベツ</t>
    </rPh>
    <rPh sb="12" eb="15">
      <t>ジギョウショ</t>
    </rPh>
    <rPh sb="15" eb="16">
      <t>スウ</t>
    </rPh>
    <rPh sb="17" eb="20">
      <t>ジュウギョウシャ</t>
    </rPh>
    <rPh sb="20" eb="21">
      <t>カズ</t>
    </rPh>
    <rPh sb="22" eb="24">
      <t>ウリバ</t>
    </rPh>
    <rPh sb="24" eb="26">
      <t>メンセキ</t>
    </rPh>
    <rPh sb="27" eb="29">
      <t>スイイ</t>
    </rPh>
    <phoneticPr fontId="4"/>
  </si>
  <si>
    <t>（単位：事業所、人、㎡）</t>
    <rPh sb="1" eb="3">
      <t>タンイ</t>
    </rPh>
    <rPh sb="4" eb="7">
      <t>ジギョウショ</t>
    </rPh>
    <rPh sb="8" eb="9">
      <t>ヒト</t>
    </rPh>
    <phoneticPr fontId="4"/>
  </si>
  <si>
    <t>１－（a）  産業小分類別事業所数・従業者数・年間商品販売額</t>
    <rPh sb="7" eb="9">
      <t>サンギョウ</t>
    </rPh>
    <rPh sb="9" eb="12">
      <t>ショウブンルイ</t>
    </rPh>
    <rPh sb="12" eb="13">
      <t>ベツ</t>
    </rPh>
    <rPh sb="13" eb="16">
      <t>ジギョウショ</t>
    </rPh>
    <rPh sb="16" eb="17">
      <t>スウ</t>
    </rPh>
    <rPh sb="18" eb="21">
      <t>ジュウギョウシャ</t>
    </rPh>
    <rPh sb="21" eb="22">
      <t>スウ</t>
    </rPh>
    <rPh sb="23" eb="25">
      <t>ネンカン</t>
    </rPh>
    <rPh sb="25" eb="27">
      <t>ショウヒン</t>
    </rPh>
    <rPh sb="27" eb="29">
      <t>ハンバイ</t>
    </rPh>
    <rPh sb="29" eb="30">
      <t>ヒタイ</t>
    </rPh>
    <phoneticPr fontId="4"/>
  </si>
  <si>
    <t>１－（b）　産業中分類別事業所数・従業者数・売場面積の推移</t>
    <rPh sb="6" eb="8">
      <t>サンギョウ</t>
    </rPh>
    <rPh sb="8" eb="11">
      <t>チュウブンルイ</t>
    </rPh>
    <rPh sb="11" eb="12">
      <t>ベツ</t>
    </rPh>
    <rPh sb="12" eb="15">
      <t>ジギョウショ</t>
    </rPh>
    <rPh sb="15" eb="16">
      <t>スウ</t>
    </rPh>
    <rPh sb="17" eb="20">
      <t>ジュウギョウシャ</t>
    </rPh>
    <rPh sb="20" eb="21">
      <t>カズ</t>
    </rPh>
    <rPh sb="22" eb="24">
      <t>ウリバ</t>
    </rPh>
    <rPh sb="24" eb="26">
      <t>メンセキ</t>
    </rPh>
    <rPh sb="27" eb="29">
      <t>スイイ</t>
    </rPh>
    <phoneticPr fontId="4"/>
  </si>
  <si>
    <t>法人・
団体</t>
    <rPh sb="0" eb="1">
      <t>ホウ</t>
    </rPh>
    <rPh sb="1" eb="2">
      <t>ヒト</t>
    </rPh>
    <rPh sb="4" eb="6">
      <t>ダンタイ</t>
    </rPh>
    <phoneticPr fontId="4"/>
  </si>
  <si>
    <t>2018年</t>
    <rPh sb="4" eb="5">
      <t>ネン</t>
    </rPh>
    <phoneticPr fontId="4"/>
  </si>
  <si>
    <t>(平成30年)</t>
    <rPh sb="1" eb="3">
      <t>ヘイセイ</t>
    </rPh>
    <phoneticPr fontId="4"/>
  </si>
  <si>
    <t>2018年</t>
  </si>
  <si>
    <t>(平成30年)</t>
    <rPh sb="0" eb="1">
      <t>ヘイセイ</t>
    </rPh>
    <phoneticPr fontId="4"/>
  </si>
  <si>
    <t>2019(令和元)年</t>
    <rPh sb="5" eb="8">
      <t>レイワモト</t>
    </rPh>
    <rPh sb="9" eb="10">
      <t>ネン</t>
    </rPh>
    <phoneticPr fontId="4"/>
  </si>
  <si>
    <t>総数</t>
    <rPh sb="0" eb="2">
      <t>ソウスウ</t>
    </rPh>
    <phoneticPr fontId="2"/>
  </si>
  <si>
    <t>総　　　数</t>
    <rPh sb="0" eb="1">
      <t>フサ</t>
    </rPh>
    <rPh sb="4" eb="5">
      <t>カズ</t>
    </rPh>
    <phoneticPr fontId="2"/>
  </si>
  <si>
    <t>総額</t>
    <rPh sb="0" eb="2">
      <t>ソウガク</t>
    </rPh>
    <phoneticPr fontId="2"/>
  </si>
  <si>
    <t>2019(令和元)年</t>
    <rPh sb="5" eb="7">
      <t>レイワ</t>
    </rPh>
    <rPh sb="7" eb="8">
      <t>ガン</t>
    </rPh>
    <rPh sb="9" eb="10">
      <t>ネン</t>
    </rPh>
    <phoneticPr fontId="4"/>
  </si>
  <si>
    <t>2019年</t>
    <rPh sb="4" eb="5">
      <t>ネン</t>
    </rPh>
    <phoneticPr fontId="4"/>
  </si>
  <si>
    <t>(令和元年)</t>
    <rPh sb="1" eb="3">
      <t>レイワ</t>
    </rPh>
    <rPh sb="3" eb="5">
      <t>ガンネン</t>
    </rPh>
    <phoneticPr fontId="4"/>
  </si>
  <si>
    <t>2019年</t>
    <phoneticPr fontId="2"/>
  </si>
  <si>
    <t>(令和元年)</t>
    <rPh sb="0" eb="1">
      <t>ヘイセイ</t>
    </rPh>
    <rPh sb="1" eb="3">
      <t>レイワ</t>
    </rPh>
    <rPh sb="3" eb="4">
      <t>ガン</t>
    </rPh>
    <phoneticPr fontId="4"/>
  </si>
  <si>
    <t>5月</t>
    <rPh sb="1" eb="2">
      <t>ガツ</t>
    </rPh>
    <phoneticPr fontId="4"/>
  </si>
  <si>
    <t>資料…市港湾空港課</t>
    <rPh sb="0" eb="2">
      <t>シリョウ</t>
    </rPh>
    <rPh sb="3" eb="4">
      <t>シ</t>
    </rPh>
    <rPh sb="4" eb="6">
      <t>コウワン</t>
    </rPh>
    <rPh sb="6" eb="8">
      <t>クウコウ</t>
    </rPh>
    <rPh sb="8" eb="9">
      <t>カ</t>
    </rPh>
    <phoneticPr fontId="2"/>
  </si>
  <si>
    <t>その他の
飼料用原料</t>
    <rPh sb="2" eb="3">
      <t>タ</t>
    </rPh>
    <rPh sb="5" eb="7">
      <t>シリョウ</t>
    </rPh>
    <rPh sb="7" eb="8">
      <t>ヨウ</t>
    </rPh>
    <rPh sb="8" eb="10">
      <t>ゲンリョウ</t>
    </rPh>
    <phoneticPr fontId="4"/>
  </si>
  <si>
    <t>グレーン
ソルガム</t>
    <phoneticPr fontId="4"/>
  </si>
  <si>
    <t>（単位：本・鉢、円）</t>
    <rPh sb="1" eb="3">
      <t>タンイ</t>
    </rPh>
    <rPh sb="4" eb="5">
      <t>ホン</t>
    </rPh>
    <rPh sb="6" eb="7">
      <t>ハチ</t>
    </rPh>
    <rPh sb="8" eb="9">
      <t>エン</t>
    </rPh>
    <phoneticPr fontId="4"/>
  </si>
  <si>
    <t>5月</t>
    <rPh sb="0" eb="2">
      <t>５ガツ</t>
    </rPh>
    <phoneticPr fontId="4"/>
  </si>
  <si>
    <t>2020年</t>
    <rPh sb="4" eb="5">
      <t>ネン</t>
    </rPh>
    <phoneticPr fontId="4"/>
  </si>
  <si>
    <t>(令和2年)</t>
    <rPh sb="1" eb="3">
      <t>レイワ</t>
    </rPh>
    <rPh sb="4" eb="5">
      <t>ネン</t>
    </rPh>
    <phoneticPr fontId="4"/>
  </si>
  <si>
    <t>2020年</t>
    <phoneticPr fontId="2"/>
  </si>
  <si>
    <t>(令和2年)</t>
    <rPh sb="0" eb="1">
      <t>ヘイセイ</t>
    </rPh>
    <rPh sb="1" eb="3">
      <t>レイワ</t>
    </rPh>
    <phoneticPr fontId="4"/>
  </si>
  <si>
    <t>2020(　〃   2)年</t>
    <rPh sb="12" eb="13">
      <t>ネン</t>
    </rPh>
    <phoneticPr fontId="4"/>
  </si>
  <si>
    <t>2021(　〃   3)年</t>
    <rPh sb="12" eb="13">
      <t>ネン</t>
    </rPh>
    <phoneticPr fontId="4"/>
  </si>
  <si>
    <t xml:space="preserve"> 　　　MT＝トン（Metric Ton）、KL＝キロリットル、CM＝立方メートル、SM＝平方メートル</t>
    <rPh sb="35" eb="37">
      <t>リッポウ</t>
    </rPh>
    <rPh sb="45" eb="47">
      <t>ヘイホウ</t>
    </rPh>
    <phoneticPr fontId="2"/>
  </si>
  <si>
    <t>2021年</t>
    <rPh sb="4" eb="5">
      <t>ネン</t>
    </rPh>
    <phoneticPr fontId="4"/>
  </si>
  <si>
    <t>(令和3年)</t>
    <rPh sb="1" eb="3">
      <t>レイワ</t>
    </rPh>
    <rPh sb="4" eb="5">
      <t>ネン</t>
    </rPh>
    <phoneticPr fontId="4"/>
  </si>
  <si>
    <t>2021年</t>
    <phoneticPr fontId="2"/>
  </si>
  <si>
    <t>(令和3年)</t>
    <rPh sb="0" eb="1">
      <t>ヘイセイ</t>
    </rPh>
    <rPh sb="1" eb="3">
      <t>レイワ</t>
    </rPh>
    <phoneticPr fontId="4"/>
  </si>
  <si>
    <t>2022(　〃   4)年</t>
    <rPh sb="12" eb="13">
      <t>ネン</t>
    </rPh>
    <phoneticPr fontId="4"/>
  </si>
  <si>
    <t>計</t>
    <rPh sb="0" eb="1">
      <t>ケイ</t>
    </rPh>
    <phoneticPr fontId="32"/>
  </si>
  <si>
    <t>動植物性製造</t>
    <rPh sb="0" eb="6">
      <t>ドウショクブツセイセイゾウ</t>
    </rPh>
    <phoneticPr fontId="32"/>
  </si>
  <si>
    <t>韓国</t>
    <rPh sb="0" eb="2">
      <t>カンコク</t>
    </rPh>
    <phoneticPr fontId="32"/>
  </si>
  <si>
    <t>飼肥料</t>
    <rPh sb="0" eb="3">
      <t>シヒリョウ</t>
    </rPh>
    <phoneticPr fontId="32"/>
  </si>
  <si>
    <t>アメリカ</t>
    <phoneticPr fontId="32"/>
  </si>
  <si>
    <t>オーストラリア</t>
    <phoneticPr fontId="32"/>
  </si>
  <si>
    <t>原塩</t>
    <rPh sb="0" eb="1">
      <t>ハラ</t>
    </rPh>
    <rPh sb="1" eb="2">
      <t>シオ</t>
    </rPh>
    <phoneticPr fontId="32"/>
  </si>
  <si>
    <t>インドネシア</t>
    <phoneticPr fontId="32"/>
  </si>
  <si>
    <t>オランダ</t>
    <phoneticPr fontId="32"/>
  </si>
  <si>
    <t>スリランカ</t>
    <phoneticPr fontId="32"/>
  </si>
  <si>
    <t>非金属鉱物</t>
    <rPh sb="0" eb="1">
      <t>ヒ</t>
    </rPh>
    <rPh sb="1" eb="3">
      <t>キンゾク</t>
    </rPh>
    <rPh sb="3" eb="5">
      <t>コウブツ</t>
    </rPh>
    <phoneticPr fontId="32"/>
  </si>
  <si>
    <t>ブラジル</t>
    <phoneticPr fontId="32"/>
  </si>
  <si>
    <t>家具装備品</t>
    <rPh sb="0" eb="5">
      <t>カグソウビヒン</t>
    </rPh>
    <phoneticPr fontId="32"/>
  </si>
  <si>
    <t>マレーシア</t>
    <phoneticPr fontId="32"/>
  </si>
  <si>
    <t>中国</t>
    <rPh sb="0" eb="2">
      <t>チュウゴク</t>
    </rPh>
    <phoneticPr fontId="32"/>
  </si>
  <si>
    <t>台湾</t>
    <rPh sb="0" eb="2">
      <t>タイワン</t>
    </rPh>
    <phoneticPr fontId="32"/>
  </si>
  <si>
    <t>その他日用品</t>
    <rPh sb="2" eb="3">
      <t>タ</t>
    </rPh>
    <rPh sb="3" eb="6">
      <t>ニチヨウヒン</t>
    </rPh>
    <phoneticPr fontId="32"/>
  </si>
  <si>
    <t>水産品</t>
    <rPh sb="0" eb="3">
      <t>スイサンヒン</t>
    </rPh>
    <phoneticPr fontId="2"/>
  </si>
  <si>
    <t>金属製品</t>
    <rPh sb="0" eb="2">
      <t>キンゾク</t>
    </rPh>
    <rPh sb="2" eb="4">
      <t>セイヒン</t>
    </rPh>
    <phoneticPr fontId="32"/>
  </si>
  <si>
    <t>輸送用容器</t>
    <rPh sb="0" eb="5">
      <t>ユソウヨウヨウキ</t>
    </rPh>
    <phoneticPr fontId="32"/>
  </si>
  <si>
    <t>木製品</t>
    <rPh sb="0" eb="1">
      <t>キ</t>
    </rPh>
    <rPh sb="1" eb="3">
      <t>セイヒン</t>
    </rPh>
    <phoneticPr fontId="32"/>
  </si>
  <si>
    <t>産業機械</t>
    <rPh sb="0" eb="2">
      <t>サンギョウ</t>
    </rPh>
    <rPh sb="2" eb="4">
      <t>キカイ</t>
    </rPh>
    <phoneticPr fontId="32"/>
  </si>
  <si>
    <t>その他製造工業品</t>
    <rPh sb="2" eb="3">
      <t>タ</t>
    </rPh>
    <rPh sb="3" eb="5">
      <t>セイゾウ</t>
    </rPh>
    <rPh sb="5" eb="8">
      <t>コウギョウヒン</t>
    </rPh>
    <phoneticPr fontId="32"/>
  </si>
  <si>
    <t>電気機械</t>
    <rPh sb="0" eb="4">
      <t>デンキキカイ</t>
    </rPh>
    <phoneticPr fontId="32"/>
  </si>
  <si>
    <t>金属くず</t>
    <rPh sb="0" eb="2">
      <t>キンゾク</t>
    </rPh>
    <phoneticPr fontId="32"/>
  </si>
  <si>
    <t>再利用資材</t>
    <rPh sb="0" eb="5">
      <t>サイリヨウシザイ</t>
    </rPh>
    <phoneticPr fontId="32"/>
  </si>
  <si>
    <t>化学薬品</t>
    <rPh sb="0" eb="4">
      <t>カガクヤクヒン</t>
    </rPh>
    <phoneticPr fontId="32"/>
  </si>
  <si>
    <t>化学肥料</t>
    <rPh sb="0" eb="4">
      <t>カガクヒリョウ</t>
    </rPh>
    <phoneticPr fontId="32"/>
  </si>
  <si>
    <t>チリ</t>
    <phoneticPr fontId="32"/>
  </si>
  <si>
    <t>ロシア</t>
    <phoneticPr fontId="32"/>
  </si>
  <si>
    <t>その他機械</t>
    <rPh sb="2" eb="5">
      <t>タキカイ</t>
    </rPh>
    <phoneticPr fontId="32"/>
  </si>
  <si>
    <t>染料・塗料・合成樹脂</t>
    <rPh sb="0" eb="2">
      <t>センリョウ</t>
    </rPh>
    <rPh sb="3" eb="5">
      <t>トリョウ</t>
    </rPh>
    <rPh sb="6" eb="10">
      <t>ゴウセイジュシ</t>
    </rPh>
    <phoneticPr fontId="32"/>
  </si>
  <si>
    <t>・その他化学工業品</t>
    <rPh sb="3" eb="4">
      <t>タ</t>
    </rPh>
    <rPh sb="4" eb="6">
      <t>カガク</t>
    </rPh>
    <rPh sb="6" eb="9">
      <t>コウギョウヒン</t>
    </rPh>
    <phoneticPr fontId="32"/>
  </si>
  <si>
    <t>紙・パルプ</t>
    <rPh sb="0" eb="1">
      <t>カミ</t>
    </rPh>
    <phoneticPr fontId="32"/>
  </si>
  <si>
    <t>染料・塗料・合成樹脂・</t>
    <rPh sb="0" eb="2">
      <t>センリョウ</t>
    </rPh>
    <rPh sb="3" eb="5">
      <t>トリョウ</t>
    </rPh>
    <rPh sb="6" eb="10">
      <t>ゴウセイジュシ</t>
    </rPh>
    <phoneticPr fontId="32"/>
  </si>
  <si>
    <t>その他化学工業品</t>
    <rPh sb="2" eb="3">
      <t>タ</t>
    </rPh>
    <rPh sb="3" eb="8">
      <t>カガクコウギョウヒン</t>
    </rPh>
    <phoneticPr fontId="32"/>
  </si>
  <si>
    <t>砂糖</t>
    <rPh sb="0" eb="2">
      <t>サトウ</t>
    </rPh>
    <phoneticPr fontId="32"/>
  </si>
  <si>
    <t>タイ</t>
    <phoneticPr fontId="32"/>
  </si>
  <si>
    <t>製造食品</t>
    <rPh sb="0" eb="2">
      <t>セイゾウ</t>
    </rPh>
    <rPh sb="2" eb="4">
      <t>ショクヒン</t>
    </rPh>
    <phoneticPr fontId="32"/>
  </si>
  <si>
    <t>製造食品</t>
    <rPh sb="0" eb="4">
      <t>セイゾウショクヒン</t>
    </rPh>
    <phoneticPr fontId="32"/>
  </si>
  <si>
    <t>飲料</t>
    <rPh sb="0" eb="2">
      <t>インリョウ</t>
    </rPh>
    <phoneticPr fontId="32"/>
  </si>
  <si>
    <t>衣服・見廻品・</t>
    <rPh sb="0" eb="2">
      <t>イフク</t>
    </rPh>
    <rPh sb="3" eb="5">
      <t>ミマワ</t>
    </rPh>
    <rPh sb="5" eb="6">
      <t>ヒン</t>
    </rPh>
    <phoneticPr fontId="32"/>
  </si>
  <si>
    <t>はきもの</t>
    <phoneticPr fontId="32"/>
  </si>
  <si>
    <t>水産品</t>
    <rPh sb="0" eb="3">
      <t>スイサンヒン</t>
    </rPh>
    <phoneticPr fontId="32"/>
  </si>
  <si>
    <t>麦</t>
    <rPh sb="0" eb="1">
      <t>ムギ</t>
    </rPh>
    <phoneticPr fontId="32"/>
  </si>
  <si>
    <t>とうもろこし</t>
    <phoneticPr fontId="32"/>
  </si>
  <si>
    <t>木材チップ</t>
    <rPh sb="0" eb="2">
      <t>モクザイ</t>
    </rPh>
    <phoneticPr fontId="32"/>
  </si>
  <si>
    <t>カナダ</t>
    <phoneticPr fontId="32"/>
  </si>
  <si>
    <t>ベトナム</t>
    <phoneticPr fontId="32"/>
  </si>
  <si>
    <t>綿花</t>
    <rPh sb="0" eb="2">
      <t>メンカ</t>
    </rPh>
    <phoneticPr fontId="32"/>
  </si>
  <si>
    <t>石炭</t>
    <rPh sb="0" eb="2">
      <t>セキタン</t>
    </rPh>
    <phoneticPr fontId="32"/>
  </si>
  <si>
    <t>その他畜産品</t>
    <rPh sb="2" eb="3">
      <t>タ</t>
    </rPh>
    <rPh sb="3" eb="6">
      <t>チクサンヒン</t>
    </rPh>
    <phoneticPr fontId="32"/>
  </si>
  <si>
    <t>資料…市港湾空港課</t>
    <rPh sb="0" eb="2">
      <t>シリョウ</t>
    </rPh>
    <rPh sb="3" eb="4">
      <t>シ</t>
    </rPh>
    <rPh sb="4" eb="6">
      <t>コウワン</t>
    </rPh>
    <rPh sb="6" eb="8">
      <t>クウコウ</t>
    </rPh>
    <rPh sb="8" eb="9">
      <t>カ</t>
    </rPh>
    <phoneticPr fontId="2"/>
  </si>
  <si>
    <t>動植物性製造飼肥料</t>
    <rPh sb="0" eb="4">
      <t>ドウショクブツセイ</t>
    </rPh>
    <rPh sb="4" eb="6">
      <t>セイゾウ</t>
    </rPh>
    <rPh sb="6" eb="7">
      <t>シ</t>
    </rPh>
    <rPh sb="7" eb="9">
      <t>ヒリョウ</t>
    </rPh>
    <phoneticPr fontId="32"/>
  </si>
  <si>
    <t>輸送用容器</t>
    <rPh sb="0" eb="3">
      <t>ユソウヨウ</t>
    </rPh>
    <rPh sb="3" eb="5">
      <t>ヨウキ</t>
    </rPh>
    <phoneticPr fontId="32"/>
  </si>
  <si>
    <t>その他の石油</t>
    <rPh sb="2" eb="3">
      <t>タ</t>
    </rPh>
    <rPh sb="4" eb="6">
      <t>セキユ</t>
    </rPh>
    <phoneticPr fontId="32"/>
  </si>
  <si>
    <t>モロッコ</t>
    <phoneticPr fontId="32"/>
  </si>
  <si>
    <t>ヨルダン</t>
    <phoneticPr fontId="32"/>
  </si>
  <si>
    <t>南アフリカ</t>
    <rPh sb="0" eb="1">
      <t>ミナミ</t>
    </rPh>
    <phoneticPr fontId="32"/>
  </si>
  <si>
    <t>産業機械</t>
    <rPh sb="0" eb="4">
      <t>サンギョウキカイ</t>
    </rPh>
    <phoneticPr fontId="32"/>
  </si>
  <si>
    <t>米</t>
    <rPh sb="0" eb="1">
      <t>コメ</t>
    </rPh>
    <phoneticPr fontId="32"/>
  </si>
  <si>
    <t>2022年</t>
    <rPh sb="4" eb="5">
      <t>ネン</t>
    </rPh>
    <phoneticPr fontId="4"/>
  </si>
  <si>
    <t>(令和4年)</t>
    <rPh sb="1" eb="3">
      <t>レイワ</t>
    </rPh>
    <rPh sb="4" eb="5">
      <t>ネン</t>
    </rPh>
    <phoneticPr fontId="4"/>
  </si>
  <si>
    <t>-</t>
    <phoneticPr fontId="32"/>
  </si>
  <si>
    <t>(令和3 年)</t>
    <rPh sb="1" eb="3">
      <t>レイワ</t>
    </rPh>
    <phoneticPr fontId="2"/>
  </si>
  <si>
    <t>2021(令和　3 )年                ( 6月1日現在)</t>
    <rPh sb="5" eb="7">
      <t>レイワ</t>
    </rPh>
    <phoneticPr fontId="2"/>
  </si>
  <si>
    <t>2021 (令和 3 )年                                         ( 6月1日現在)</t>
    <rPh sb="6" eb="8">
      <t>レイワ</t>
    </rPh>
    <phoneticPr fontId="2"/>
  </si>
  <si>
    <t>2021年</t>
    <rPh sb="4" eb="5">
      <t>ネン</t>
    </rPh>
    <phoneticPr fontId="2"/>
  </si>
  <si>
    <t>(令和3年)</t>
    <rPh sb="1" eb="3">
      <t>レイワ</t>
    </rPh>
    <phoneticPr fontId="2"/>
  </si>
  <si>
    <t>2023(　〃   5)年</t>
    <rPh sb="12" eb="13">
      <t>ネン</t>
    </rPh>
    <phoneticPr fontId="4"/>
  </si>
  <si>
    <t>2021　　年</t>
    <rPh sb="6" eb="7">
      <t>ネン</t>
    </rPh>
    <phoneticPr fontId="2"/>
  </si>
  <si>
    <t>（注1）…2016・2021(平成28・令和3)年は経済センサス－活動調査による。</t>
    <rPh sb="1" eb="2">
      <t>チュウ</t>
    </rPh>
    <rPh sb="15" eb="17">
      <t>ヘイセイ</t>
    </rPh>
    <rPh sb="20" eb="22">
      <t>レイワ</t>
    </rPh>
    <rPh sb="24" eb="25">
      <t>ネン</t>
    </rPh>
    <rPh sb="26" eb="28">
      <t>ケイザイ</t>
    </rPh>
    <rPh sb="33" eb="35">
      <t>カツドウ</t>
    </rPh>
    <rPh sb="35" eb="37">
      <t>チョウサ</t>
    </rPh>
    <phoneticPr fontId="4"/>
  </si>
  <si>
    <t>文房具・運動娯</t>
    <rPh sb="0" eb="3">
      <t>ブンボウグ</t>
    </rPh>
    <rPh sb="4" eb="6">
      <t>ウンドウ</t>
    </rPh>
    <rPh sb="6" eb="7">
      <t>ゴ</t>
    </rPh>
    <phoneticPr fontId="32"/>
  </si>
  <si>
    <t>鋼材</t>
    <rPh sb="0" eb="2">
      <t>コウザイ</t>
    </rPh>
    <phoneticPr fontId="32"/>
  </si>
  <si>
    <t>2023年</t>
    <rPh sb="4" eb="5">
      <t>ネン</t>
    </rPh>
    <phoneticPr fontId="4"/>
  </si>
  <si>
    <t>(令和5年)</t>
    <rPh sb="1" eb="3">
      <t>レイワ</t>
    </rPh>
    <rPh sb="4" eb="5">
      <t>ネン</t>
    </rPh>
    <phoneticPr fontId="4"/>
  </si>
  <si>
    <t>-</t>
    <phoneticPr fontId="32"/>
  </si>
  <si>
    <t>2024(　〃   6)年</t>
    <rPh sb="12" eb="13">
      <t>ネン</t>
    </rPh>
    <phoneticPr fontId="4"/>
  </si>
  <si>
    <t>その他畜産品</t>
    <rPh sb="2" eb="3">
      <t>タ</t>
    </rPh>
    <rPh sb="3" eb="6">
      <t>チクサンヒン</t>
    </rPh>
    <phoneticPr fontId="2"/>
  </si>
  <si>
    <t>完成自動車</t>
    <rPh sb="0" eb="2">
      <t>カンセイ</t>
    </rPh>
    <rPh sb="2" eb="5">
      <t>ジドウシャ</t>
    </rPh>
    <phoneticPr fontId="32"/>
  </si>
  <si>
    <t>自動車部品</t>
    <rPh sb="0" eb="3">
      <t>ジドウシャ</t>
    </rPh>
    <rPh sb="3" eb="5">
      <t>ブヒン</t>
    </rPh>
    <phoneticPr fontId="32"/>
  </si>
  <si>
    <t>その他繊維工業品</t>
    <rPh sb="2" eb="3">
      <t>タ</t>
    </rPh>
    <rPh sb="3" eb="5">
      <t>センイ</t>
    </rPh>
    <rPh sb="5" eb="8">
      <t>コウギョウヒン</t>
    </rPh>
    <phoneticPr fontId="32"/>
  </si>
  <si>
    <t>楽用品・楽器</t>
    <rPh sb="4" eb="6">
      <t>ガッキ</t>
    </rPh>
    <phoneticPr fontId="32"/>
  </si>
  <si>
    <t>フィリピン</t>
    <phoneticPr fontId="32"/>
  </si>
  <si>
    <t>廃棄物</t>
    <rPh sb="0" eb="3">
      <t>ハイキブツ</t>
    </rPh>
    <phoneticPr fontId="32"/>
  </si>
  <si>
    <t>2024(令和6)年1月～12月</t>
    <rPh sb="5" eb="7">
      <t>レイワ</t>
    </rPh>
    <rPh sb="9" eb="10">
      <t>ネン</t>
    </rPh>
    <rPh sb="11" eb="12">
      <t>ガツ</t>
    </rPh>
    <rPh sb="15" eb="16">
      <t>ガツ</t>
    </rPh>
    <phoneticPr fontId="2"/>
  </si>
  <si>
    <t>その他雑穀</t>
    <rPh sb="2" eb="3">
      <t>タ</t>
    </rPh>
    <rPh sb="3" eb="5">
      <t>ザッコク</t>
    </rPh>
    <phoneticPr fontId="32"/>
  </si>
  <si>
    <t>その他食料工業品</t>
    <rPh sb="2" eb="3">
      <t>タ</t>
    </rPh>
    <rPh sb="3" eb="5">
      <t>ショクリョウ</t>
    </rPh>
    <rPh sb="5" eb="8">
      <t>コウギョウヒン</t>
    </rPh>
    <phoneticPr fontId="32"/>
  </si>
  <si>
    <t>金属鉱</t>
    <rPh sb="0" eb="2">
      <t>キンゾク</t>
    </rPh>
    <rPh sb="2" eb="3">
      <t>コウ</t>
    </rPh>
    <phoneticPr fontId="32"/>
  </si>
  <si>
    <t>その他輸送車両</t>
    <rPh sb="2" eb="3">
      <t>タ</t>
    </rPh>
    <rPh sb="3" eb="5">
      <t>ユソウ</t>
    </rPh>
    <rPh sb="5" eb="7">
      <t>シャリョウ</t>
    </rPh>
    <phoneticPr fontId="32"/>
  </si>
  <si>
    <t>その他</t>
    <rPh sb="2" eb="3">
      <t>タ</t>
    </rPh>
    <phoneticPr fontId="32"/>
  </si>
  <si>
    <t>その他石油製品</t>
    <rPh sb="2" eb="3">
      <t>タ</t>
    </rPh>
    <rPh sb="3" eb="5">
      <t>セキユ</t>
    </rPh>
    <rPh sb="5" eb="7">
      <t>セイヒン</t>
    </rPh>
    <phoneticPr fontId="32"/>
  </si>
  <si>
    <t>2024年     1月</t>
    <rPh sb="4" eb="5">
      <t>ネン</t>
    </rPh>
    <rPh sb="11" eb="12">
      <t>ガツ</t>
    </rPh>
    <phoneticPr fontId="4"/>
  </si>
  <si>
    <t>(令和 6年)   2月</t>
    <rPh sb="1" eb="3">
      <t>レイワ</t>
    </rPh>
    <rPh sb="5" eb="6">
      <t>ドシ</t>
    </rPh>
    <rPh sb="11" eb="12">
      <t>ガツ</t>
    </rPh>
    <phoneticPr fontId="4"/>
  </si>
  <si>
    <t>肥料</t>
    <rPh sb="0" eb="2">
      <t>ヒリョウ</t>
    </rPh>
    <phoneticPr fontId="4"/>
  </si>
  <si>
    <t>2024年</t>
    <rPh sb="4" eb="5">
      <t>ネン</t>
    </rPh>
    <phoneticPr fontId="4"/>
  </si>
  <si>
    <t>(令和6年)</t>
    <rPh sb="1" eb="3">
      <t>レイワ</t>
    </rPh>
    <rPh sb="4" eb="5">
      <t>ネン</t>
    </rPh>
    <phoneticPr fontId="4"/>
  </si>
  <si>
    <t>…</t>
    <phoneticPr fontId="32"/>
  </si>
  <si>
    <t>2025(　〃   7)年</t>
    <rPh sb="12" eb="13">
      <t>ネン</t>
    </rPh>
    <phoneticPr fontId="4"/>
  </si>
  <si>
    <t>2025年       1月</t>
    <rPh sb="4" eb="5">
      <t>ネン</t>
    </rPh>
    <rPh sb="13" eb="14">
      <t>ガツ</t>
    </rPh>
    <phoneticPr fontId="4"/>
  </si>
  <si>
    <t>(令和 7年)     2月</t>
    <rPh sb="1" eb="3">
      <t>レイワ</t>
    </rPh>
    <rPh sb="13" eb="14">
      <t>ガツ</t>
    </rPh>
    <phoneticPr fontId="4"/>
  </si>
  <si>
    <t>2025年       1月</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</si>
</sst>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76" formatCode="#,##0;&quot;△ &quot;#,##0"/>
    <numFmt numFmtId="177" formatCode="#,###"/>
    <numFmt numFmtId="178" formatCode="#,##0_ "/>
    <numFmt numFmtId="179" formatCode="#,##0,\ "/>
    <numFmt numFmtId="180" formatCode="#,##0,;&quot;△ &quot;#,##0,"/>
  </numFmts>
  <fonts count="35"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明朝"/>
      <family val="1"/>
      <charset val="128"/>
    </font>
    <font>
      <sz val="6"/>
      <name val="ＭＳ Ｐ明朝"/>
      <family val="1"/>
      <charset val="128"/>
    </font>
    <font>
      <sz val="9"/>
      <name val="ＭＳ Ｐ明朝"/>
      <family val="1"/>
      <charset val="128"/>
    </font>
    <font>
      <sz val="8"/>
      <name val="ＭＳ Ｐ明朝"/>
      <family val="1"/>
      <charset val="128"/>
    </font>
    <font>
      <sz val="11"/>
      <name val="ＭＳ Ｐ明朝"/>
      <family val="1"/>
      <charset val="128"/>
    </font>
    <font>
      <b/>
      <sz val="16"/>
      <name val="ＭＳ Ｐ明朝"/>
      <family val="1"/>
      <charset val="128"/>
    </font>
    <font>
      <sz val="10"/>
      <name val="ＭＳ Ｐ明朝"/>
      <family val="1"/>
      <charset val="128"/>
    </font>
    <font>
      <sz val="10"/>
      <name val="ＭＳ Ｐゴシック"/>
      <family val="3"/>
      <charset val="128"/>
    </font>
    <font>
      <b/>
      <sz val="12"/>
      <name val="ＭＳ Ｐ明朝"/>
      <family val="1"/>
      <charset val="128"/>
    </font>
    <font>
      <b/>
      <sz val="10"/>
      <name val="ＭＳ Ｐ明朝"/>
      <family val="1"/>
      <charset val="128"/>
    </font>
    <font>
      <u/>
      <sz val="11"/>
      <color indexed="12"/>
      <name val="ＭＳ Ｐ明朝"/>
      <family val="1"/>
      <charset val="128"/>
    </font>
    <font>
      <b/>
      <sz val="14"/>
      <name val="ＭＳ Ｐゴシック"/>
      <family val="3"/>
      <charset val="128"/>
    </font>
    <font>
      <sz val="11"/>
      <name val="ＭＳ Ｐゴシック"/>
      <family val="3"/>
      <charset val="128"/>
    </font>
    <font>
      <u/>
      <sz val="11"/>
      <color indexed="12"/>
      <name val="ＭＳ Ｐゴシック"/>
      <family val="3"/>
      <charset val="128"/>
    </font>
    <font>
      <sz val="11"/>
      <name val="ＭＳ Ｐゴシック"/>
      <family val="3"/>
      <charset val="128"/>
    </font>
    <font>
      <sz val="8"/>
      <name val="ＭＳ Ｐゴシック"/>
      <family val="3"/>
      <charset val="128"/>
    </font>
    <font>
      <sz val="9"/>
      <name val="ＭＳ Ｐゴシック"/>
      <family val="3"/>
      <charset val="128"/>
    </font>
    <font>
      <sz val="11"/>
      <name val="ＭＳ Ｐゴシック"/>
      <family val="3"/>
      <charset val="128"/>
    </font>
    <font>
      <sz val="7"/>
      <name val="ＭＳ Ｐ明朝"/>
      <family val="1"/>
      <charset val="128"/>
    </font>
    <font>
      <sz val="8.5"/>
      <name val="ＭＳ Ｐ明朝"/>
      <family val="1"/>
      <charset val="128"/>
    </font>
    <font>
      <sz val="7.5"/>
      <name val="ＭＳ Ｐ明朝"/>
      <family val="1"/>
      <charset val="128"/>
    </font>
    <font>
      <sz val="8.5"/>
      <name val="ＭＳ Ｐゴシック"/>
      <family val="3"/>
      <charset val="128"/>
    </font>
    <font>
      <sz val="5.5"/>
      <name val="ＭＳ Ｐ明朝"/>
      <family val="1"/>
      <charset val="128"/>
    </font>
    <font>
      <sz val="7"/>
      <name val="ＭＳ Ｐゴシック"/>
      <family val="3"/>
      <charset val="128"/>
    </font>
    <font>
      <sz val="11"/>
      <color indexed="10"/>
      <name val="ＭＳ Ｐゴシック"/>
      <family val="3"/>
      <charset val="128"/>
    </font>
    <font>
      <b/>
      <sz val="18"/>
      <name val="ＭＳ Ｐ明朝"/>
      <family val="1"/>
      <charset val="128"/>
    </font>
    <font>
      <sz val="11"/>
      <color theme="1"/>
      <name val="ＭＳ Ｐゴシック"/>
      <family val="3"/>
      <charset val="128"/>
      <scheme val="minor"/>
    </font>
    <font>
      <sz val="10"/>
      <color rgb="FFFF0000"/>
      <name val="ＭＳ Ｐ明朝"/>
      <family val="1"/>
      <charset val="128"/>
    </font>
    <font>
      <u/>
      <sz val="11"/>
      <color indexed="12"/>
      <name val="ＭＳ Ｐゴシック"/>
      <family val="3"/>
      <charset val="128"/>
      <scheme val="major"/>
    </font>
    <font>
      <sz val="6"/>
      <name val="ＭＳ Ｐゴシック"/>
      <family val="3"/>
      <charset val="128"/>
      <scheme val="minor"/>
    </font>
    <font>
      <b/>
      <sz val="9"/>
      <name val="ＭＳ Ｐ明朝"/>
      <family val="1"/>
      <charset val="128"/>
    </font>
    <font>
      <sz val="9"/>
      <color theme="1"/>
      <name val="ＭＳ Ｐゴシック"/>
      <family val="3"/>
      <charset val="128"/>
      <scheme val="minor"/>
    </font>
  </fonts>
  <fills count="2">
    <fill>
      <patternFill patternType="none"/>
    </fill>
    <fill>
      <patternFill patternType="gray125"/>
    </fill>
  </fills>
  <borders count="31">
    <border>
      <left/>
      <right/>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diagonal/>
    </border>
    <border>
      <left/>
      <right/>
      <top/>
      <bottom style="thin">
        <color indexed="64"/>
      </bottom>
      <diagonal/>
    </border>
    <border>
      <left style="hair">
        <color indexed="64"/>
      </left>
      <right/>
      <top/>
      <bottom/>
      <diagonal/>
    </border>
    <border>
      <left style="hair">
        <color indexed="64"/>
      </left>
      <right/>
      <top/>
      <bottom style="thin">
        <color indexed="64"/>
      </bottom>
      <diagonal/>
    </border>
    <border>
      <left style="hair">
        <color indexed="64"/>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right style="hair">
        <color indexed="64"/>
      </right>
      <top style="thin">
        <color indexed="64"/>
      </top>
      <bottom style="hair">
        <color indexed="64"/>
      </bottom>
      <diagonal/>
    </border>
    <border>
      <left/>
      <right style="hair">
        <color indexed="64"/>
      </right>
      <top/>
      <bottom/>
      <diagonal/>
    </border>
    <border>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thin">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bottom style="hair">
        <color indexed="64"/>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hair">
        <color indexed="64"/>
      </bottom>
      <diagonal/>
    </border>
  </borders>
  <cellStyleXfs count="6">
    <xf numFmtId="0" fontId="0" fillId="0" borderId="0"/>
    <xf numFmtId="0" fontId="13"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0" fontId="1" fillId="0" borderId="0"/>
    <xf numFmtId="0" fontId="29" fillId="0" borderId="0"/>
  </cellStyleXfs>
  <cellXfs count="640">
    <xf numFmtId="0" fontId="0" fillId="0" borderId="0" xfId="0"/>
    <xf numFmtId="38" fontId="9" fillId="0" borderId="0" xfId="2" applyFont="1" applyFill="1" applyBorder="1" applyAlignment="1">
      <alignment horizontal="left" vertical="center"/>
    </xf>
    <xf numFmtId="0" fontId="9" fillId="0" borderId="0" xfId="0" applyFont="1" applyFill="1" applyBorder="1" applyAlignment="1">
      <alignment vertical="center"/>
    </xf>
    <xf numFmtId="41" fontId="9" fillId="0" borderId="1" xfId="2" applyNumberFormat="1" applyFont="1" applyFill="1" applyBorder="1" applyAlignment="1">
      <alignment horizontal="right" vertical="center"/>
    </xf>
    <xf numFmtId="41" fontId="9" fillId="0" borderId="1" xfId="2" applyNumberFormat="1" applyFont="1" applyFill="1" applyBorder="1" applyAlignment="1">
      <alignment vertical="center"/>
    </xf>
    <xf numFmtId="0" fontId="7" fillId="0" borderId="0" xfId="0" applyFont="1" applyFill="1" applyAlignment="1">
      <alignment vertical="center"/>
    </xf>
    <xf numFmtId="0" fontId="5" fillId="0" borderId="0" xfId="0" applyFont="1" applyFill="1"/>
    <xf numFmtId="0" fontId="7" fillId="0" borderId="0" xfId="0" applyFont="1" applyFill="1"/>
    <xf numFmtId="0" fontId="11" fillId="0" borderId="0" xfId="0" quotePrefix="1" applyFont="1" applyFill="1" applyBorder="1" applyAlignment="1"/>
    <xf numFmtId="0" fontId="7" fillId="0" borderId="0" xfId="0" quotePrefix="1" applyFont="1" applyFill="1" applyBorder="1" applyAlignment="1"/>
    <xf numFmtId="0" fontId="9" fillId="0" borderId="0" xfId="0" quotePrefix="1" applyFont="1" applyFill="1" applyBorder="1" applyAlignment="1">
      <alignment horizontal="left"/>
    </xf>
    <xf numFmtId="0" fontId="9" fillId="0" borderId="0" xfId="0" applyFont="1" applyFill="1"/>
    <xf numFmtId="0" fontId="9" fillId="0" borderId="0" xfId="0" applyFont="1" applyFill="1" applyBorder="1" applyAlignment="1">
      <alignment horizontal="right"/>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7" fillId="0" borderId="0" xfId="0" applyFont="1" applyFill="1" applyBorder="1"/>
    <xf numFmtId="0" fontId="5" fillId="0" borderId="0" xfId="0" applyFont="1" applyFill="1" applyBorder="1" applyAlignment="1"/>
    <xf numFmtId="0" fontId="5" fillId="0" borderId="0" xfId="0" applyFont="1" applyFill="1" applyBorder="1" applyAlignment="1">
      <alignment horizontal="right"/>
    </xf>
    <xf numFmtId="0" fontId="6" fillId="0" borderId="0" xfId="0" applyFont="1" applyFill="1" applyBorder="1" applyAlignment="1">
      <alignment horizontal="distributed"/>
    </xf>
    <xf numFmtId="0" fontId="5" fillId="0" borderId="0" xfId="0" applyFont="1" applyFill="1" applyBorder="1"/>
    <xf numFmtId="41" fontId="6" fillId="0" borderId="1" xfId="2" applyNumberFormat="1" applyFont="1" applyFill="1" applyBorder="1" applyAlignment="1">
      <alignment horizontal="right"/>
    </xf>
    <xf numFmtId="41" fontId="6" fillId="0" borderId="0" xfId="2" applyNumberFormat="1" applyFont="1" applyFill="1" applyBorder="1" applyAlignment="1">
      <alignment horizontal="right"/>
    </xf>
    <xf numFmtId="0" fontId="6" fillId="0" borderId="0" xfId="0" applyFont="1" applyFill="1" applyBorder="1"/>
    <xf numFmtId="0" fontId="7" fillId="0" borderId="4" xfId="0" applyFont="1" applyFill="1" applyBorder="1"/>
    <xf numFmtId="0" fontId="5" fillId="0" borderId="4" xfId="0" applyFont="1" applyFill="1" applyBorder="1" applyAlignment="1"/>
    <xf numFmtId="0" fontId="5" fillId="0" borderId="4" xfId="0" applyFont="1" applyFill="1" applyBorder="1"/>
    <xf numFmtId="0" fontId="6" fillId="0" borderId="4" xfId="0" applyFont="1" applyFill="1" applyBorder="1" applyAlignment="1">
      <alignment horizontal="distributed"/>
    </xf>
    <xf numFmtId="41" fontId="6" fillId="0" borderId="2" xfId="2" applyNumberFormat="1" applyFont="1" applyFill="1" applyBorder="1" applyAlignment="1">
      <alignment horizontal="right"/>
    </xf>
    <xf numFmtId="38" fontId="5" fillId="0" borderId="0" xfId="2" applyFont="1" applyFill="1"/>
    <xf numFmtId="0" fontId="5" fillId="0" borderId="0" xfId="0" applyFont="1" applyFill="1" applyAlignment="1">
      <alignment vertical="center"/>
    </xf>
    <xf numFmtId="38" fontId="5" fillId="0" borderId="0" xfId="2" applyFont="1" applyFill="1" applyAlignment="1">
      <alignment vertical="center"/>
    </xf>
    <xf numFmtId="0" fontId="9" fillId="0" borderId="0" xfId="0" applyFont="1" applyFill="1" applyAlignment="1">
      <alignment vertical="center"/>
    </xf>
    <xf numFmtId="0" fontId="9" fillId="0" borderId="0" xfId="0" applyFont="1" applyFill="1" applyAlignment="1">
      <alignment horizontal="right" vertical="center"/>
    </xf>
    <xf numFmtId="0" fontId="5" fillId="0" borderId="0" xfId="0" applyFont="1" applyFill="1" applyBorder="1" applyAlignment="1">
      <alignment vertical="center"/>
    </xf>
    <xf numFmtId="41" fontId="5" fillId="0" borderId="1" xfId="2" applyNumberFormat="1" applyFont="1" applyFill="1" applyBorder="1" applyAlignment="1">
      <alignment vertical="center"/>
    </xf>
    <xf numFmtId="41" fontId="5" fillId="0" borderId="5" xfId="2" applyNumberFormat="1" applyFont="1" applyFill="1" applyBorder="1" applyAlignment="1">
      <alignment vertical="center"/>
    </xf>
    <xf numFmtId="0" fontId="7" fillId="0" borderId="0" xfId="0" applyFont="1" applyFill="1" applyBorder="1" applyAlignment="1">
      <alignment vertical="center"/>
    </xf>
    <xf numFmtId="0" fontId="5" fillId="0" borderId="0" xfId="0" applyFont="1" applyFill="1" applyBorder="1" applyAlignment="1">
      <alignment horizontal="left" vertical="center"/>
    </xf>
    <xf numFmtId="0" fontId="5" fillId="0" borderId="0" xfId="0" applyFont="1" applyFill="1" applyBorder="1" applyAlignment="1">
      <alignment horizontal="distributed" vertical="center"/>
    </xf>
    <xf numFmtId="41" fontId="5" fillId="0" borderId="5" xfId="2" applyNumberFormat="1" applyFont="1" applyFill="1" applyBorder="1" applyAlignment="1">
      <alignment horizontal="right" vertical="center"/>
    </xf>
    <xf numFmtId="41" fontId="5" fillId="0" borderId="1" xfId="2" applyNumberFormat="1" applyFont="1" applyFill="1" applyBorder="1" applyAlignment="1">
      <alignment horizontal="right" vertical="center"/>
    </xf>
    <xf numFmtId="0" fontId="5" fillId="0" borderId="4" xfId="0" applyFont="1" applyFill="1" applyBorder="1" applyAlignment="1">
      <alignment horizontal="left" vertical="center"/>
    </xf>
    <xf numFmtId="0" fontId="5" fillId="0" borderId="4" xfId="0" applyFont="1" applyFill="1" applyBorder="1" applyAlignment="1">
      <alignment vertical="center"/>
    </xf>
    <xf numFmtId="41" fontId="5" fillId="0" borderId="2" xfId="2" applyNumberFormat="1" applyFont="1" applyFill="1" applyBorder="1" applyAlignment="1">
      <alignment horizontal="right" vertical="center"/>
    </xf>
    <xf numFmtId="41" fontId="5" fillId="0" borderId="2" xfId="2" applyNumberFormat="1" applyFont="1" applyFill="1" applyBorder="1" applyAlignment="1">
      <alignment vertical="center"/>
    </xf>
    <xf numFmtId="41" fontId="9" fillId="0" borderId="5" xfId="2" applyNumberFormat="1" applyFont="1" applyFill="1" applyBorder="1" applyAlignment="1">
      <alignment horizontal="right" vertical="center"/>
    </xf>
    <xf numFmtId="41" fontId="9" fillId="0" borderId="6" xfId="2" applyNumberFormat="1" applyFont="1" applyFill="1" applyBorder="1" applyAlignment="1">
      <alignment horizontal="right" vertical="center"/>
    </xf>
    <xf numFmtId="41" fontId="18" fillId="0" borderId="3" xfId="2" applyNumberFormat="1" applyFont="1" applyFill="1" applyBorder="1"/>
    <xf numFmtId="41" fontId="18" fillId="0" borderId="0" xfId="2" applyNumberFormat="1" applyFont="1" applyFill="1" applyBorder="1"/>
    <xf numFmtId="0" fontId="20" fillId="0" borderId="0" xfId="0" applyFont="1" applyFill="1" applyAlignment="1">
      <alignment vertical="center"/>
    </xf>
    <xf numFmtId="0" fontId="19" fillId="0" borderId="0" xfId="0" applyFont="1" applyFill="1" applyBorder="1" applyAlignment="1"/>
    <xf numFmtId="0" fontId="19" fillId="0" borderId="0" xfId="0" applyFont="1" applyFill="1" applyBorder="1" applyAlignment="1">
      <alignment horizontal="left"/>
    </xf>
    <xf numFmtId="0" fontId="19" fillId="0" borderId="0" xfId="0" applyFont="1" applyFill="1" applyBorder="1"/>
    <xf numFmtId="41" fontId="18" fillId="0" borderId="1" xfId="2" applyNumberFormat="1" applyFont="1" applyFill="1" applyBorder="1" applyAlignment="1">
      <alignment horizontal="right"/>
    </xf>
    <xf numFmtId="41" fontId="18" fillId="0" borderId="0" xfId="2" applyNumberFormat="1" applyFont="1" applyFill="1" applyBorder="1" applyAlignment="1">
      <alignment horizontal="right"/>
    </xf>
    <xf numFmtId="41" fontId="18" fillId="0" borderId="1" xfId="2" applyNumberFormat="1" applyFont="1" applyFill="1" applyBorder="1"/>
    <xf numFmtId="0" fontId="21" fillId="0" borderId="0" xfId="0" applyFont="1" applyFill="1" applyBorder="1" applyAlignment="1">
      <alignment horizontal="distributed" vertical="center" wrapText="1"/>
    </xf>
    <xf numFmtId="0" fontId="1" fillId="0" borderId="0" xfId="0" applyFont="1" applyFill="1" applyAlignment="1">
      <alignment vertical="center"/>
    </xf>
    <xf numFmtId="0" fontId="1" fillId="0" borderId="0" xfId="0" applyFont="1" applyFill="1" applyBorder="1"/>
    <xf numFmtId="41" fontId="5" fillId="0" borderId="0" xfId="2" applyNumberFormat="1" applyFont="1" applyFill="1" applyBorder="1" applyAlignment="1">
      <alignment horizontal="right" vertical="center"/>
    </xf>
    <xf numFmtId="41" fontId="5" fillId="0" borderId="0" xfId="2" applyNumberFormat="1" applyFont="1" applyFill="1" applyBorder="1" applyAlignment="1">
      <alignment vertical="center"/>
    </xf>
    <xf numFmtId="0" fontId="19" fillId="0" borderId="0" xfId="0" applyFont="1" applyFill="1" applyBorder="1" applyAlignment="1">
      <alignment horizontal="center" vertical="center"/>
    </xf>
    <xf numFmtId="41" fontId="19" fillId="0" borderId="1" xfId="2" applyNumberFormat="1" applyFont="1" applyFill="1" applyBorder="1" applyAlignment="1">
      <alignment vertical="center"/>
    </xf>
    <xf numFmtId="41" fontId="19" fillId="0" borderId="5" xfId="2" applyNumberFormat="1" applyFont="1" applyFill="1" applyBorder="1" applyAlignment="1">
      <alignment vertical="center"/>
    </xf>
    <xf numFmtId="41" fontId="19" fillId="0" borderId="1" xfId="2" applyNumberFormat="1" applyFont="1" applyFill="1" applyBorder="1" applyAlignment="1">
      <alignment horizontal="right" vertical="center"/>
    </xf>
    <xf numFmtId="41" fontId="19" fillId="0" borderId="5" xfId="2" applyNumberFormat="1" applyFont="1" applyFill="1" applyBorder="1" applyAlignment="1">
      <alignment horizontal="right" vertical="center"/>
    </xf>
    <xf numFmtId="0" fontId="10" fillId="0" borderId="0" xfId="0" applyFont="1" applyFill="1" applyBorder="1" applyAlignment="1">
      <alignment vertical="center"/>
    </xf>
    <xf numFmtId="0" fontId="10" fillId="0" borderId="0" xfId="0" applyFont="1" applyFill="1" applyBorder="1" applyAlignment="1">
      <alignment horizontal="center" vertical="center"/>
    </xf>
    <xf numFmtId="41" fontId="9" fillId="0" borderId="5" xfId="2" applyNumberFormat="1" applyFont="1" applyFill="1" applyBorder="1" applyAlignment="1">
      <alignment vertical="center"/>
    </xf>
    <xf numFmtId="0" fontId="9" fillId="0" borderId="0" xfId="0" applyFont="1" applyFill="1" applyBorder="1" applyAlignment="1">
      <alignment horizontal="left" vertical="center"/>
    </xf>
    <xf numFmtId="41" fontId="10" fillId="0" borderId="1" xfId="2" applyNumberFormat="1" applyFont="1" applyFill="1" applyBorder="1" applyAlignment="1">
      <alignment horizontal="right" vertical="center"/>
    </xf>
    <xf numFmtId="41" fontId="10" fillId="0" borderId="5" xfId="2" applyNumberFormat="1" applyFont="1" applyFill="1" applyBorder="1" applyAlignment="1">
      <alignment horizontal="right" vertical="center"/>
    </xf>
    <xf numFmtId="0" fontId="9" fillId="0" borderId="4" xfId="0" applyFont="1" applyFill="1" applyBorder="1" applyAlignment="1">
      <alignment vertical="center"/>
    </xf>
    <xf numFmtId="0" fontId="9" fillId="0" borderId="4" xfId="0" applyFont="1" applyFill="1" applyBorder="1" applyAlignment="1">
      <alignment horizontal="left" vertical="center"/>
    </xf>
    <xf numFmtId="41" fontId="9" fillId="0" borderId="2" xfId="2" applyNumberFormat="1" applyFont="1" applyFill="1" applyBorder="1" applyAlignment="1">
      <alignment vertical="center"/>
    </xf>
    <xf numFmtId="41" fontId="9" fillId="0" borderId="2" xfId="2" applyNumberFormat="1" applyFont="1" applyFill="1" applyBorder="1" applyAlignment="1">
      <alignment horizontal="right" vertical="center"/>
    </xf>
    <xf numFmtId="0" fontId="19" fillId="0" borderId="0" xfId="0" applyFont="1" applyFill="1" applyBorder="1" applyAlignment="1">
      <alignment vertical="center"/>
    </xf>
    <xf numFmtId="0" fontId="5" fillId="0" borderId="0" xfId="0" applyFont="1" applyFill="1" applyBorder="1" applyAlignment="1">
      <alignment horizontal="distributed" vertical="center" wrapText="1"/>
    </xf>
    <xf numFmtId="0" fontId="5" fillId="0" borderId="4" xfId="0" applyFont="1" applyFill="1" applyBorder="1" applyAlignment="1">
      <alignment horizontal="distributed" vertical="center" wrapText="1"/>
    </xf>
    <xf numFmtId="38" fontId="9" fillId="0" borderId="0" xfId="2" applyFont="1" applyFill="1" applyAlignment="1">
      <alignment vertical="center"/>
    </xf>
    <xf numFmtId="38" fontId="9" fillId="0" borderId="11" xfId="2" applyFont="1" applyFill="1" applyBorder="1" applyAlignment="1">
      <alignment horizontal="center" vertical="center"/>
    </xf>
    <xf numFmtId="0" fontId="10" fillId="0" borderId="0" xfId="0" applyFont="1" applyFill="1" applyAlignment="1">
      <alignment vertical="center"/>
    </xf>
    <xf numFmtId="0" fontId="9" fillId="0" borderId="4" xfId="0" applyFont="1" applyFill="1" applyBorder="1" applyAlignment="1">
      <alignment horizontal="distributed" vertical="center"/>
    </xf>
    <xf numFmtId="0" fontId="18" fillId="0" borderId="0" xfId="0" applyFont="1" applyFill="1" applyBorder="1" applyAlignment="1"/>
    <xf numFmtId="0" fontId="18" fillId="0" borderId="12" xfId="0" applyFont="1" applyFill="1" applyBorder="1" applyAlignment="1"/>
    <xf numFmtId="0" fontId="18" fillId="0" borderId="10" xfId="0" applyFont="1" applyFill="1" applyBorder="1" applyAlignment="1"/>
    <xf numFmtId="0" fontId="18" fillId="0" borderId="13" xfId="0" applyFont="1" applyFill="1" applyBorder="1" applyAlignment="1"/>
    <xf numFmtId="41" fontId="18" fillId="0" borderId="10" xfId="2" applyNumberFormat="1" applyFont="1" applyFill="1" applyBorder="1"/>
    <xf numFmtId="0" fontId="19" fillId="0" borderId="10" xfId="0" applyFont="1" applyFill="1" applyBorder="1" applyAlignment="1">
      <alignment vertical="center"/>
    </xf>
    <xf numFmtId="0" fontId="19" fillId="0" borderId="10" xfId="0" applyFont="1" applyFill="1" applyBorder="1" applyAlignment="1">
      <alignment horizontal="center" vertical="center"/>
    </xf>
    <xf numFmtId="41" fontId="19" fillId="0" borderId="3" xfId="2" applyNumberFormat="1" applyFont="1" applyFill="1" applyBorder="1" applyAlignment="1">
      <alignment vertical="center"/>
    </xf>
    <xf numFmtId="41" fontId="19" fillId="0" borderId="3" xfId="2" applyNumberFormat="1" applyFont="1" applyFill="1" applyBorder="1" applyAlignment="1">
      <alignment horizontal="right" vertical="center"/>
    </xf>
    <xf numFmtId="41" fontId="19" fillId="0" borderId="7" xfId="2" applyNumberFormat="1" applyFont="1" applyFill="1" applyBorder="1" applyAlignment="1">
      <alignment horizontal="right" vertical="center"/>
    </xf>
    <xf numFmtId="0" fontId="10" fillId="0" borderId="10" xfId="0" applyFont="1" applyFill="1" applyBorder="1" applyAlignment="1">
      <alignment vertical="center"/>
    </xf>
    <xf numFmtId="0" fontId="10" fillId="0" borderId="10" xfId="0" applyFont="1" applyFill="1" applyBorder="1" applyAlignment="1">
      <alignment horizontal="center" vertical="center"/>
    </xf>
    <xf numFmtId="41" fontId="10" fillId="0" borderId="3" xfId="2" applyNumberFormat="1" applyFont="1" applyFill="1" applyBorder="1" applyAlignment="1">
      <alignment vertical="center"/>
    </xf>
    <xf numFmtId="41" fontId="10" fillId="0" borderId="3" xfId="2" applyNumberFormat="1" applyFont="1" applyFill="1" applyBorder="1" applyAlignment="1">
      <alignment horizontal="right" vertical="center"/>
    </xf>
    <xf numFmtId="41" fontId="10" fillId="0" borderId="7" xfId="2" applyNumberFormat="1" applyFont="1" applyFill="1" applyBorder="1" applyAlignment="1">
      <alignment horizontal="right" vertical="center"/>
    </xf>
    <xf numFmtId="0" fontId="18" fillId="0" borderId="0" xfId="0" applyFont="1" applyFill="1" applyBorder="1" applyAlignment="1">
      <alignment vertical="center"/>
    </xf>
    <xf numFmtId="0" fontId="18" fillId="0" borderId="0" xfId="0" applyFont="1" applyFill="1" applyBorder="1" applyAlignment="1">
      <alignment horizontal="center" vertical="center"/>
    </xf>
    <xf numFmtId="0" fontId="6" fillId="0" borderId="0" xfId="0" applyFont="1" applyFill="1" applyBorder="1" applyAlignment="1">
      <alignment vertical="center"/>
    </xf>
    <xf numFmtId="41" fontId="6" fillId="0" borderId="1" xfId="2" applyNumberFormat="1" applyFont="1" applyFill="1" applyBorder="1" applyAlignment="1">
      <alignment vertical="center"/>
    </xf>
    <xf numFmtId="0" fontId="6" fillId="0" borderId="0" xfId="0" applyFont="1" applyFill="1" applyBorder="1" applyAlignment="1">
      <alignment horizontal="left" vertical="center"/>
    </xf>
    <xf numFmtId="0" fontId="6" fillId="0" borderId="0" xfId="0" applyFont="1" applyFill="1" applyBorder="1" applyAlignment="1">
      <alignment horizontal="distributed" vertical="center" wrapText="1"/>
    </xf>
    <xf numFmtId="41" fontId="6" fillId="0" borderId="1" xfId="2" applyNumberFormat="1" applyFont="1" applyFill="1" applyBorder="1" applyAlignment="1">
      <alignment horizontal="right" vertical="center"/>
    </xf>
    <xf numFmtId="41" fontId="6" fillId="0" borderId="5" xfId="2" applyNumberFormat="1" applyFont="1" applyFill="1" applyBorder="1" applyAlignment="1">
      <alignment horizontal="right" vertical="center"/>
    </xf>
    <xf numFmtId="0" fontId="18" fillId="0" borderId="10" xfId="0" applyFont="1" applyFill="1" applyBorder="1" applyAlignment="1">
      <alignment vertical="center"/>
    </xf>
    <xf numFmtId="0" fontId="18" fillId="0" borderId="10" xfId="0" applyFont="1" applyFill="1" applyBorder="1" applyAlignment="1">
      <alignment horizontal="center" vertical="center"/>
    </xf>
    <xf numFmtId="0" fontId="1" fillId="0" borderId="0" xfId="0" applyFont="1" applyFill="1" applyBorder="1" applyAlignment="1">
      <alignment vertical="center"/>
    </xf>
    <xf numFmtId="41" fontId="19" fillId="0" borderId="7" xfId="2" applyNumberFormat="1" applyFont="1" applyFill="1" applyBorder="1" applyAlignment="1">
      <alignment vertical="center"/>
    </xf>
    <xf numFmtId="0" fontId="1" fillId="0" borderId="10" xfId="0" applyFont="1" applyFill="1" applyBorder="1" applyAlignment="1">
      <alignment vertical="center"/>
    </xf>
    <xf numFmtId="41" fontId="10" fillId="0" borderId="7" xfId="2" applyNumberFormat="1" applyFont="1" applyFill="1" applyBorder="1" applyAlignment="1">
      <alignment vertical="center"/>
    </xf>
    <xf numFmtId="41" fontId="10" fillId="0" borderId="1" xfId="2" applyNumberFormat="1" applyFont="1" applyFill="1" applyBorder="1" applyAlignment="1">
      <alignment vertical="center"/>
    </xf>
    <xf numFmtId="41" fontId="10" fillId="0" borderId="5" xfId="2" applyNumberFormat="1" applyFont="1" applyFill="1" applyBorder="1" applyAlignment="1">
      <alignment vertical="center"/>
    </xf>
    <xf numFmtId="41" fontId="9" fillId="0" borderId="3" xfId="2" applyNumberFormat="1" applyFont="1" applyFill="1" applyBorder="1" applyAlignment="1">
      <alignment vertical="center"/>
    </xf>
    <xf numFmtId="0" fontId="6" fillId="0" borderId="0" xfId="0" applyFont="1" applyFill="1" applyBorder="1" applyAlignment="1">
      <alignment horizontal="distributed" wrapText="1"/>
    </xf>
    <xf numFmtId="0" fontId="4" fillId="0" borderId="0" xfId="0" applyFont="1" applyFill="1" applyBorder="1" applyAlignment="1">
      <alignment horizontal="distributed"/>
    </xf>
    <xf numFmtId="41" fontId="18" fillId="0" borderId="7" xfId="2" applyNumberFormat="1" applyFont="1" applyFill="1" applyBorder="1"/>
    <xf numFmtId="41" fontId="18" fillId="0" borderId="5" xfId="2" applyNumberFormat="1" applyFont="1" applyFill="1" applyBorder="1"/>
    <xf numFmtId="41" fontId="18" fillId="0" borderId="5" xfId="2" applyNumberFormat="1" applyFont="1" applyFill="1" applyBorder="1" applyAlignment="1">
      <alignment horizontal="right"/>
    </xf>
    <xf numFmtId="41" fontId="6" fillId="0" borderId="5" xfId="2" applyNumberFormat="1" applyFont="1" applyFill="1" applyBorder="1" applyAlignment="1">
      <alignment horizontal="right"/>
    </xf>
    <xf numFmtId="41" fontId="5" fillId="0" borderId="14" xfId="2" applyNumberFormat="1" applyFont="1" applyFill="1" applyBorder="1" applyAlignment="1">
      <alignment vertical="center"/>
    </xf>
    <xf numFmtId="41" fontId="5" fillId="0" borderId="14" xfId="2" applyNumberFormat="1" applyFont="1" applyFill="1" applyBorder="1" applyAlignment="1">
      <alignment horizontal="right" vertical="center"/>
    </xf>
    <xf numFmtId="41" fontId="5" fillId="0" borderId="16" xfId="2" applyNumberFormat="1" applyFont="1" applyFill="1" applyBorder="1" applyAlignment="1">
      <alignment horizontal="right" vertical="center"/>
    </xf>
    <xf numFmtId="0" fontId="5" fillId="0" borderId="15" xfId="0" applyFont="1" applyFill="1" applyBorder="1" applyAlignment="1">
      <alignment vertical="center"/>
    </xf>
    <xf numFmtId="0" fontId="5" fillId="0" borderId="15" xfId="0" applyFont="1" applyFill="1" applyBorder="1" applyAlignment="1">
      <alignment horizontal="left" vertical="center"/>
    </xf>
    <xf numFmtId="0" fontId="5" fillId="0" borderId="15" xfId="0" applyFont="1" applyFill="1" applyBorder="1" applyAlignment="1">
      <alignment horizontal="distributed" vertical="center" wrapText="1"/>
    </xf>
    <xf numFmtId="0" fontId="30" fillId="0" borderId="0" xfId="0" applyFont="1" applyFill="1" applyAlignment="1">
      <alignment horizontal="center" vertical="center"/>
    </xf>
    <xf numFmtId="41" fontId="9" fillId="0" borderId="1" xfId="0" applyNumberFormat="1" applyFont="1" applyFill="1" applyBorder="1" applyAlignment="1">
      <alignment vertical="center"/>
    </xf>
    <xf numFmtId="0" fontId="2" fillId="0" borderId="0" xfId="0" applyFont="1" applyFill="1" applyBorder="1" applyAlignment="1">
      <alignment horizontal="distributed"/>
    </xf>
    <xf numFmtId="0" fontId="25" fillId="0" borderId="0" xfId="0" applyFont="1" applyFill="1" applyBorder="1" applyAlignment="1">
      <alignment horizontal="distributed"/>
    </xf>
    <xf numFmtId="0" fontId="26" fillId="0" borderId="0" xfId="0" applyFont="1" applyFill="1" applyBorder="1" applyAlignment="1">
      <alignment horizontal="distributed"/>
    </xf>
    <xf numFmtId="0" fontId="5" fillId="0" borderId="12" xfId="0" applyFont="1" applyFill="1" applyBorder="1" applyAlignment="1">
      <alignment vertical="center"/>
    </xf>
    <xf numFmtId="0" fontId="0" fillId="0" borderId="0" xfId="0" applyFill="1" applyAlignment="1">
      <alignment vertical="center"/>
    </xf>
    <xf numFmtId="0" fontId="9" fillId="0" borderId="0" xfId="0" applyFont="1" applyFill="1" applyBorder="1" applyAlignment="1">
      <alignment horizontal="right" vertical="center"/>
    </xf>
    <xf numFmtId="0" fontId="10" fillId="0" borderId="18" xfId="0" applyFont="1" applyFill="1" applyBorder="1" applyAlignment="1">
      <alignment vertical="center"/>
    </xf>
    <xf numFmtId="0" fontId="10" fillId="0" borderId="19" xfId="0" applyFont="1" applyFill="1" applyBorder="1" applyAlignment="1">
      <alignment horizontal="distributed" vertical="center"/>
    </xf>
    <xf numFmtId="0" fontId="9" fillId="0" borderId="12"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5" xfId="0" applyFont="1" applyFill="1" applyBorder="1" applyAlignment="1">
      <alignment vertical="center"/>
    </xf>
    <xf numFmtId="0" fontId="9" fillId="0" borderId="13" xfId="0" applyFont="1" applyFill="1" applyBorder="1" applyAlignment="1">
      <alignment horizontal="center" vertical="center"/>
    </xf>
    <xf numFmtId="0" fontId="10" fillId="0" borderId="4" xfId="0" applyFont="1" applyFill="1" applyBorder="1" applyAlignment="1">
      <alignment vertical="center"/>
    </xf>
    <xf numFmtId="0" fontId="9" fillId="0" borderId="17" xfId="0" applyFont="1" applyFill="1" applyBorder="1" applyAlignment="1">
      <alignment horizontal="center" vertical="center"/>
    </xf>
    <xf numFmtId="0" fontId="13" fillId="0" borderId="0" xfId="1" applyFill="1" applyAlignment="1" applyProtection="1">
      <alignment vertical="center"/>
    </xf>
    <xf numFmtId="0" fontId="27" fillId="0" borderId="0" xfId="0" applyFont="1" applyFill="1" applyAlignment="1">
      <alignment vertical="center"/>
    </xf>
    <xf numFmtId="41" fontId="6" fillId="0" borderId="8" xfId="2" applyNumberFormat="1" applyFont="1" applyFill="1" applyBorder="1" applyAlignment="1">
      <alignment vertical="center"/>
    </xf>
    <xf numFmtId="41" fontId="6" fillId="0" borderId="9" xfId="2" applyNumberFormat="1" applyFont="1" applyFill="1" applyBorder="1" applyAlignment="1">
      <alignment vertical="center"/>
    </xf>
    <xf numFmtId="41" fontId="6" fillId="0" borderId="5" xfId="2" applyNumberFormat="1" applyFont="1" applyFill="1" applyBorder="1" applyAlignment="1">
      <alignment vertical="center"/>
    </xf>
    <xf numFmtId="41" fontId="6" fillId="0" borderId="1" xfId="0" applyNumberFormat="1" applyFont="1" applyFill="1" applyBorder="1" applyAlignment="1">
      <alignment horizontal="right" vertical="center"/>
    </xf>
    <xf numFmtId="41" fontId="18" fillId="0" borderId="1" xfId="2" applyNumberFormat="1" applyFont="1" applyFill="1" applyBorder="1" applyAlignment="1">
      <alignment vertical="center"/>
    </xf>
    <xf numFmtId="41" fontId="18" fillId="0" borderId="5" xfId="2" applyNumberFormat="1" applyFont="1" applyFill="1" applyBorder="1" applyAlignment="1">
      <alignment vertical="center"/>
    </xf>
    <xf numFmtId="41" fontId="6" fillId="0" borderId="3" xfId="2" applyNumberFormat="1" applyFont="1" applyFill="1" applyBorder="1" applyAlignment="1">
      <alignment vertical="center"/>
    </xf>
    <xf numFmtId="41" fontId="6" fillId="0" borderId="7" xfId="2" applyNumberFormat="1" applyFont="1" applyFill="1" applyBorder="1" applyAlignment="1">
      <alignment vertical="center"/>
    </xf>
    <xf numFmtId="41" fontId="6" fillId="0" borderId="2" xfId="2" applyNumberFormat="1" applyFont="1" applyFill="1" applyBorder="1" applyAlignment="1">
      <alignment vertical="center"/>
    </xf>
    <xf numFmtId="41" fontId="6" fillId="0" borderId="6" xfId="2" applyNumberFormat="1" applyFont="1" applyFill="1" applyBorder="1" applyAlignment="1">
      <alignment vertical="center"/>
    </xf>
    <xf numFmtId="0" fontId="11" fillId="0" borderId="0" xfId="0" applyFont="1" applyFill="1"/>
    <xf numFmtId="0" fontId="28" fillId="0" borderId="0" xfId="0" quotePrefix="1" applyFont="1" applyFill="1" applyBorder="1" applyAlignment="1"/>
    <xf numFmtId="0" fontId="9" fillId="0" borderId="3" xfId="0" applyFont="1" applyFill="1" applyBorder="1" applyAlignment="1">
      <alignment horizontal="distributed" vertical="center" justifyLastLine="1"/>
    </xf>
    <xf numFmtId="38" fontId="9" fillId="0" borderId="3" xfId="2" applyFont="1" applyFill="1" applyBorder="1" applyAlignment="1">
      <alignment horizontal="distributed" vertical="center" justifyLastLine="1"/>
    </xf>
    <xf numFmtId="38" fontId="6" fillId="0" borderId="3" xfId="2" applyFont="1" applyFill="1" applyBorder="1" applyAlignment="1">
      <alignment vertical="center"/>
    </xf>
    <xf numFmtId="38" fontId="6" fillId="0" borderId="3" xfId="2" applyFont="1" applyFill="1" applyBorder="1" applyAlignment="1">
      <alignment horizontal="center" vertical="center"/>
    </xf>
    <xf numFmtId="38" fontId="9" fillId="0" borderId="7" xfId="2" applyFont="1" applyFill="1" applyBorder="1" applyAlignment="1">
      <alignment horizontal="distributed" vertical="center" justifyLastLine="1"/>
    </xf>
    <xf numFmtId="0" fontId="5" fillId="0" borderId="10" xfId="0" applyFont="1" applyFill="1" applyBorder="1" applyAlignment="1">
      <alignment vertical="center"/>
    </xf>
    <xf numFmtId="41" fontId="5" fillId="0" borderId="3" xfId="2" applyNumberFormat="1" applyFont="1" applyFill="1" applyBorder="1" applyAlignment="1">
      <alignment vertical="center"/>
    </xf>
    <xf numFmtId="41" fontId="5" fillId="0" borderId="3" xfId="2" applyNumberFormat="1" applyFont="1" applyFill="1" applyBorder="1" applyAlignment="1">
      <alignment horizontal="right" vertical="center"/>
    </xf>
    <xf numFmtId="41" fontId="5" fillId="0" borderId="7" xfId="2" applyNumberFormat="1" applyFont="1" applyFill="1" applyBorder="1" applyAlignment="1">
      <alignment horizontal="right" vertical="center"/>
    </xf>
    <xf numFmtId="0" fontId="6" fillId="0" borderId="4" xfId="0" applyFont="1" applyFill="1" applyBorder="1" applyAlignment="1">
      <alignment horizontal="distributed" vertical="center" wrapText="1"/>
    </xf>
    <xf numFmtId="38" fontId="9" fillId="0" borderId="3" xfId="2" applyFont="1" applyFill="1" applyBorder="1" applyAlignment="1">
      <alignment horizontal="center" vertical="center"/>
    </xf>
    <xf numFmtId="38" fontId="9" fillId="0" borderId="7" xfId="2" quotePrefix="1" applyFont="1" applyFill="1" applyBorder="1" applyAlignment="1">
      <alignment horizontal="center" vertical="center"/>
    </xf>
    <xf numFmtId="0" fontId="9" fillId="0" borderId="10" xfId="0" quotePrefix="1" applyFont="1" applyFill="1" applyBorder="1" applyAlignment="1">
      <alignment horizontal="distributed" vertical="center" indent="3"/>
    </xf>
    <xf numFmtId="0" fontId="9" fillId="0" borderId="10" xfId="0" applyFont="1" applyFill="1" applyBorder="1" applyAlignment="1">
      <alignment vertical="center"/>
    </xf>
    <xf numFmtId="41" fontId="9" fillId="0" borderId="3" xfId="2" applyNumberFormat="1" applyFont="1" applyFill="1" applyBorder="1" applyAlignment="1">
      <alignment horizontal="right" vertical="center"/>
    </xf>
    <xf numFmtId="41" fontId="9" fillId="0" borderId="7" xfId="2" applyNumberFormat="1" applyFont="1" applyFill="1" applyBorder="1" applyAlignment="1">
      <alignment vertical="center"/>
    </xf>
    <xf numFmtId="41" fontId="9" fillId="0" borderId="7" xfId="2" applyNumberFormat="1" applyFont="1" applyFill="1" applyBorder="1" applyAlignment="1">
      <alignment horizontal="right" vertical="center"/>
    </xf>
    <xf numFmtId="41" fontId="6" fillId="0" borderId="4" xfId="2" applyNumberFormat="1" applyFont="1" applyFill="1" applyBorder="1" applyAlignment="1">
      <alignment horizontal="right"/>
    </xf>
    <xf numFmtId="41" fontId="5" fillId="0" borderId="4" xfId="2" applyNumberFormat="1" applyFont="1" applyFill="1" applyBorder="1" applyAlignment="1">
      <alignment horizontal="right" vertical="center"/>
    </xf>
    <xf numFmtId="41" fontId="9" fillId="0" borderId="4" xfId="2" applyNumberFormat="1" applyFont="1" applyFill="1" applyBorder="1" applyAlignment="1">
      <alignment horizontal="right" vertical="center"/>
    </xf>
    <xf numFmtId="41" fontId="5" fillId="0" borderId="0" xfId="3" quotePrefix="1" applyNumberFormat="1" applyFont="1" applyFill="1" applyBorder="1" applyAlignment="1">
      <alignment horizontal="right" vertical="center"/>
    </xf>
    <xf numFmtId="41" fontId="5" fillId="0" borderId="0" xfId="3" applyNumberFormat="1" applyFont="1" applyFill="1" applyBorder="1" applyAlignment="1">
      <alignment horizontal="right" vertical="center"/>
    </xf>
    <xf numFmtId="177" fontId="5" fillId="0" borderId="17" xfId="4" applyNumberFormat="1" applyFont="1" applyFill="1" applyBorder="1" applyAlignment="1">
      <alignment horizontal="distributed" vertical="center"/>
    </xf>
    <xf numFmtId="177" fontId="5" fillId="0" borderId="2" xfId="4" applyNumberFormat="1" applyFont="1" applyFill="1" applyBorder="1" applyAlignment="1">
      <alignment horizontal="distributed" vertical="center"/>
    </xf>
    <xf numFmtId="177" fontId="5" fillId="0" borderId="0" xfId="4" applyNumberFormat="1" applyFont="1" applyFill="1" applyBorder="1" applyAlignment="1">
      <alignment horizontal="distributed" vertical="center"/>
    </xf>
    <xf numFmtId="41" fontId="5" fillId="0" borderId="0" xfId="4" applyNumberFormat="1" applyFont="1" applyFill="1" applyBorder="1" applyAlignment="1">
      <alignment horizontal="center" vertical="center"/>
    </xf>
    <xf numFmtId="41" fontId="5" fillId="0" borderId="0" xfId="4" applyNumberFormat="1" applyFont="1" applyFill="1" applyBorder="1" applyAlignment="1">
      <alignment vertical="center"/>
    </xf>
    <xf numFmtId="177" fontId="5" fillId="0" borderId="20" xfId="4" applyNumberFormat="1" applyFont="1" applyFill="1" applyBorder="1" applyAlignment="1">
      <alignment horizontal="distributed" vertical="center"/>
    </xf>
    <xf numFmtId="41" fontId="5" fillId="0" borderId="20" xfId="3" applyNumberFormat="1" applyFont="1" applyFill="1" applyBorder="1" applyAlignment="1">
      <alignment horizontal="right" vertical="center"/>
    </xf>
    <xf numFmtId="177" fontId="5" fillId="0" borderId="0" xfId="4" applyNumberFormat="1" applyFont="1" applyFill="1" applyBorder="1" applyAlignment="1">
      <alignment horizontal="center" vertical="center"/>
    </xf>
    <xf numFmtId="177" fontId="5" fillId="0" borderId="0" xfId="4" applyNumberFormat="1" applyFont="1" applyFill="1" applyBorder="1" applyAlignment="1">
      <alignment horizontal="distributed" vertical="center" wrapText="1"/>
    </xf>
    <xf numFmtId="0" fontId="18" fillId="0" borderId="0" xfId="0" applyFont="1" applyFill="1" applyBorder="1" applyAlignment="1">
      <alignment horizontal="distributed"/>
    </xf>
    <xf numFmtId="0" fontId="11" fillId="0" borderId="0" xfId="0" applyFont="1" applyFill="1" applyAlignment="1">
      <alignment vertical="center"/>
    </xf>
    <xf numFmtId="0" fontId="9" fillId="0" borderId="8" xfId="0" applyFont="1" applyFill="1" applyBorder="1" applyAlignment="1">
      <alignment horizontal="distributed" vertical="center" justifyLastLine="1"/>
    </xf>
    <xf numFmtId="0" fontId="10" fillId="0" borderId="0" xfId="0" applyFont="1" applyFill="1" applyBorder="1" applyAlignment="1">
      <alignment horizontal="distributed" vertical="center"/>
    </xf>
    <xf numFmtId="38" fontId="9" fillId="0" borderId="3" xfId="2" applyFont="1" applyFill="1" applyBorder="1" applyAlignment="1">
      <alignment horizontal="center" vertical="center" wrapText="1"/>
    </xf>
    <xf numFmtId="0" fontId="9" fillId="0" borderId="0" xfId="0" applyFont="1" applyFill="1" applyBorder="1" applyAlignment="1">
      <alignment horizontal="distributed" vertical="center"/>
    </xf>
    <xf numFmtId="0" fontId="9" fillId="0" borderId="0" xfId="0" quotePrefix="1" applyFont="1" applyFill="1" applyBorder="1" applyAlignment="1">
      <alignment horizontal="distributed" vertical="center" indent="2"/>
    </xf>
    <xf numFmtId="0" fontId="9" fillId="0" borderId="14" xfId="0" applyFont="1" applyFill="1" applyBorder="1" applyAlignment="1">
      <alignment horizontal="distributed" vertical="center" justifyLastLine="1"/>
    </xf>
    <xf numFmtId="0" fontId="14" fillId="0" borderId="0" xfId="0" applyFont="1" applyFill="1" applyAlignment="1">
      <alignment vertical="center"/>
    </xf>
    <xf numFmtId="0" fontId="15" fillId="0" borderId="0" xfId="0" applyFont="1" applyFill="1" applyAlignment="1">
      <alignment vertical="center"/>
    </xf>
    <xf numFmtId="0" fontId="17" fillId="0" borderId="0" xfId="0" applyFont="1" applyFill="1" applyAlignment="1">
      <alignment vertical="center"/>
    </xf>
    <xf numFmtId="0" fontId="0" fillId="0" borderId="0" xfId="0" applyFont="1" applyFill="1" applyAlignment="1">
      <alignment vertical="center"/>
    </xf>
    <xf numFmtId="0" fontId="16" fillId="0" borderId="0" xfId="1" applyFont="1" applyFill="1" applyAlignment="1" applyProtection="1">
      <alignment vertical="center"/>
    </xf>
    <xf numFmtId="0" fontId="9" fillId="0" borderId="9" xfId="0" applyFont="1" applyFill="1" applyBorder="1" applyAlignment="1">
      <alignment horizontal="distributed" vertical="center" justifyLastLine="1"/>
    </xf>
    <xf numFmtId="41" fontId="9" fillId="0" borderId="12" xfId="0" applyNumberFormat="1" applyFont="1" applyFill="1" applyBorder="1" applyAlignment="1">
      <alignment horizontal="right" vertical="center"/>
    </xf>
    <xf numFmtId="41" fontId="9" fillId="0" borderId="0" xfId="2" applyNumberFormat="1" applyFont="1" applyFill="1" applyBorder="1" applyAlignment="1">
      <alignment vertical="center"/>
    </xf>
    <xf numFmtId="41" fontId="10" fillId="0" borderId="12" xfId="0" applyNumberFormat="1" applyFont="1" applyFill="1" applyBorder="1" applyAlignment="1">
      <alignment horizontal="right" vertical="center"/>
    </xf>
    <xf numFmtId="41" fontId="10" fillId="0" borderId="1" xfId="0" applyNumberFormat="1" applyFont="1" applyFill="1" applyBorder="1" applyAlignment="1">
      <alignment vertical="center"/>
    </xf>
    <xf numFmtId="41" fontId="10" fillId="0" borderId="14" xfId="0" applyNumberFormat="1" applyFont="1" applyFill="1" applyBorder="1" applyAlignment="1">
      <alignment vertical="center"/>
    </xf>
    <xf numFmtId="41" fontId="10" fillId="0" borderId="14" xfId="2" applyNumberFormat="1" applyFont="1" applyFill="1" applyBorder="1" applyAlignment="1">
      <alignment vertical="center"/>
    </xf>
    <xf numFmtId="41" fontId="10" fillId="0" borderId="15" xfId="2" applyNumberFormat="1" applyFont="1" applyFill="1" applyBorder="1" applyAlignment="1">
      <alignment vertical="center"/>
    </xf>
    <xf numFmtId="41" fontId="9" fillId="0" borderId="13" xfId="0" applyNumberFormat="1" applyFont="1" applyFill="1" applyBorder="1" applyAlignment="1">
      <alignment horizontal="right" vertical="center"/>
    </xf>
    <xf numFmtId="41" fontId="9" fillId="0" borderId="3" xfId="0" applyNumberFormat="1" applyFont="1" applyFill="1" applyBorder="1" applyAlignment="1">
      <alignment vertical="center"/>
    </xf>
    <xf numFmtId="41" fontId="9" fillId="0" borderId="10" xfId="2" applyNumberFormat="1" applyFont="1" applyFill="1" applyBorder="1" applyAlignment="1">
      <alignment horizontal="right" vertical="center"/>
    </xf>
    <xf numFmtId="41" fontId="9" fillId="0" borderId="0" xfId="2" applyNumberFormat="1" applyFont="1" applyFill="1" applyBorder="1" applyAlignment="1">
      <alignment horizontal="right" vertical="center"/>
    </xf>
    <xf numFmtId="41" fontId="9" fillId="0" borderId="17" xfId="0" applyNumberFormat="1" applyFont="1" applyFill="1" applyBorder="1" applyAlignment="1">
      <alignment horizontal="right" vertical="center"/>
    </xf>
    <xf numFmtId="41" fontId="9" fillId="0" borderId="2" xfId="0" applyNumberFormat="1" applyFont="1" applyFill="1" applyBorder="1" applyAlignment="1">
      <alignment vertical="center"/>
    </xf>
    <xf numFmtId="41" fontId="9" fillId="0" borderId="6" xfId="2" applyNumberFormat="1" applyFont="1" applyFill="1" applyBorder="1" applyAlignment="1">
      <alignment vertical="center"/>
    </xf>
    <xf numFmtId="41" fontId="9" fillId="0" borderId="4" xfId="2" applyNumberFormat="1" applyFont="1" applyFill="1" applyBorder="1" applyAlignment="1">
      <alignment vertical="center"/>
    </xf>
    <xf numFmtId="0" fontId="12" fillId="0" borderId="0" xfId="0" applyFont="1" applyFill="1" applyAlignment="1">
      <alignment horizontal="center" vertical="center"/>
    </xf>
    <xf numFmtId="0" fontId="8" fillId="0" borderId="0" xfId="0" applyFont="1" applyFill="1" applyAlignment="1">
      <alignment horizontal="center" vertical="center"/>
    </xf>
    <xf numFmtId="0" fontId="11" fillId="0" borderId="0" xfId="0" applyFont="1" applyFill="1" applyBorder="1" applyAlignment="1">
      <alignment vertical="center"/>
    </xf>
    <xf numFmtId="0" fontId="9" fillId="0" borderId="14" xfId="0" applyFont="1" applyFill="1" applyBorder="1" applyAlignment="1">
      <alignment horizontal="distributed" vertical="center" indent="2"/>
    </xf>
    <xf numFmtId="0" fontId="9" fillId="0" borderId="16" xfId="0" applyFont="1" applyFill="1" applyBorder="1" applyAlignment="1">
      <alignment horizontal="distributed" vertical="center" indent="2"/>
    </xf>
    <xf numFmtId="41" fontId="9" fillId="0" borderId="5" xfId="0" applyNumberFormat="1" applyFont="1" applyFill="1" applyBorder="1" applyAlignment="1">
      <alignment vertical="center"/>
    </xf>
    <xf numFmtId="41" fontId="10" fillId="0" borderId="5" xfId="0" applyNumberFormat="1" applyFont="1" applyFill="1" applyBorder="1" applyAlignment="1">
      <alignment vertical="center"/>
    </xf>
    <xf numFmtId="0" fontId="11" fillId="0" borderId="0" xfId="4" applyFont="1" applyFill="1" applyAlignment="1">
      <alignment vertical="center"/>
    </xf>
    <xf numFmtId="0" fontId="5" fillId="0" borderId="0" xfId="4" applyFont="1" applyFill="1" applyBorder="1" applyAlignment="1">
      <alignment vertical="center"/>
    </xf>
    <xf numFmtId="0" fontId="5" fillId="0" borderId="0" xfId="4" applyFont="1" applyFill="1" applyAlignment="1">
      <alignment vertical="center"/>
    </xf>
    <xf numFmtId="0" fontId="5" fillId="0" borderId="11" xfId="4" applyFont="1" applyFill="1" applyBorder="1" applyAlignment="1">
      <alignment horizontal="distributed" vertical="center"/>
    </xf>
    <xf numFmtId="0" fontId="5" fillId="0" borderId="22" xfId="4" applyFont="1" applyFill="1" applyBorder="1" applyAlignment="1">
      <alignment horizontal="distributed" vertical="center"/>
    </xf>
    <xf numFmtId="177" fontId="9" fillId="0" borderId="1" xfId="4" applyNumberFormat="1" applyFont="1" applyFill="1" applyBorder="1" applyAlignment="1">
      <alignment horizontal="distributed" vertical="center" indent="1"/>
    </xf>
    <xf numFmtId="41" fontId="9" fillId="0" borderId="5" xfId="3" quotePrefix="1" applyNumberFormat="1" applyFont="1" applyFill="1" applyBorder="1" applyAlignment="1">
      <alignment horizontal="right" vertical="center"/>
    </xf>
    <xf numFmtId="177" fontId="9" fillId="0" borderId="12" xfId="4" applyNumberFormat="1" applyFont="1" applyFill="1" applyBorder="1" applyAlignment="1">
      <alignment horizontal="distributed" vertical="center" indent="1"/>
    </xf>
    <xf numFmtId="41" fontId="9" fillId="0" borderId="1" xfId="3" quotePrefix="1" applyNumberFormat="1" applyFont="1" applyFill="1" applyBorder="1" applyAlignment="1">
      <alignment horizontal="right" vertical="center"/>
    </xf>
    <xf numFmtId="41" fontId="9" fillId="0" borderId="1" xfId="3" applyNumberFormat="1" applyFont="1" applyFill="1" applyBorder="1" applyAlignment="1">
      <alignment horizontal="right" vertical="center"/>
    </xf>
    <xf numFmtId="0" fontId="5" fillId="0" borderId="20" xfId="4" applyFont="1" applyFill="1" applyBorder="1" applyAlignment="1">
      <alignment vertical="center"/>
    </xf>
    <xf numFmtId="0" fontId="5" fillId="0" borderId="0" xfId="4" applyFont="1" applyFill="1" applyBorder="1" applyAlignment="1">
      <alignment horizontal="distributed" vertical="center"/>
    </xf>
    <xf numFmtId="0" fontId="33" fillId="0" borderId="0" xfId="4" applyFont="1" applyFill="1" applyAlignment="1">
      <alignment vertical="center"/>
    </xf>
    <xf numFmtId="0" fontId="34" fillId="0" borderId="0" xfId="5" applyFont="1" applyFill="1" applyAlignment="1">
      <alignment vertical="center"/>
    </xf>
    <xf numFmtId="41" fontId="5" fillId="0" borderId="0" xfId="3" applyNumberFormat="1" applyFont="1" applyFill="1" applyBorder="1" applyAlignment="1">
      <alignment vertical="center"/>
    </xf>
    <xf numFmtId="0" fontId="9" fillId="0" borderId="15" xfId="0" applyFont="1" applyFill="1" applyBorder="1" applyAlignment="1">
      <alignment horizontal="distributed" vertical="center" justifyLastLine="1"/>
    </xf>
    <xf numFmtId="0" fontId="9" fillId="0" borderId="16" xfId="0" applyFont="1" applyFill="1" applyBorder="1" applyAlignment="1">
      <alignment horizontal="distributed" vertical="center" justifyLastLine="1"/>
    </xf>
    <xf numFmtId="0" fontId="9" fillId="0" borderId="10" xfId="0" quotePrefix="1" applyFont="1" applyFill="1" applyBorder="1" applyAlignment="1">
      <alignment horizontal="distributed" vertical="center" indent="1"/>
    </xf>
    <xf numFmtId="0" fontId="9" fillId="0" borderId="13" xfId="0" quotePrefix="1" applyFont="1" applyFill="1" applyBorder="1" applyAlignment="1">
      <alignment horizontal="distributed" vertical="center" indent="1"/>
    </xf>
    <xf numFmtId="0" fontId="6" fillId="0" borderId="3" xfId="0" applyFont="1" applyFill="1" applyBorder="1" applyAlignment="1">
      <alignment horizontal="center" vertical="center"/>
    </xf>
    <xf numFmtId="0" fontId="7" fillId="0" borderId="1" xfId="0" applyFont="1" applyFill="1" applyBorder="1" applyAlignment="1">
      <alignment vertical="center"/>
    </xf>
    <xf numFmtId="0" fontId="9" fillId="0" borderId="10" xfId="0" applyFont="1" applyFill="1" applyBorder="1" applyAlignment="1">
      <alignment horizontal="distributed" vertical="center" justifyLastLine="1"/>
    </xf>
    <xf numFmtId="0" fontId="9" fillId="0" borderId="7" xfId="0" applyFont="1" applyFill="1" applyBorder="1" applyAlignment="1">
      <alignment horizontal="distributed" vertical="center" justifyLastLine="1"/>
    </xf>
    <xf numFmtId="0" fontId="9" fillId="0" borderId="12" xfId="0" applyFont="1" applyFill="1" applyBorder="1" applyAlignment="1">
      <alignment vertical="center"/>
    </xf>
    <xf numFmtId="38" fontId="9" fillId="0" borderId="1" xfId="2" applyFont="1" applyFill="1" applyBorder="1" applyAlignment="1">
      <alignment horizontal="center" vertical="center"/>
    </xf>
    <xf numFmtId="41" fontId="9" fillId="0" borderId="1" xfId="2" applyNumberFormat="1" applyFont="1" applyFill="1" applyBorder="1" applyAlignment="1">
      <alignment horizontal="center" vertical="center"/>
    </xf>
    <xf numFmtId="0" fontId="9" fillId="0" borderId="0" xfId="0" applyFont="1" applyFill="1" applyBorder="1" applyAlignment="1">
      <alignment horizontal="distributed" vertical="center" justifyLastLine="1"/>
    </xf>
    <xf numFmtId="0" fontId="6" fillId="0" borderId="1" xfId="0" applyFont="1" applyFill="1" applyBorder="1" applyAlignment="1">
      <alignment horizontal="center" vertical="center"/>
    </xf>
    <xf numFmtId="41" fontId="9"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7" fillId="0" borderId="4" xfId="0" applyFont="1" applyFill="1" applyBorder="1" applyAlignment="1">
      <alignment vertical="center"/>
    </xf>
    <xf numFmtId="0" fontId="9" fillId="0" borderId="17" xfId="0" applyFont="1" applyFill="1" applyBorder="1" applyAlignment="1">
      <alignment vertical="center"/>
    </xf>
    <xf numFmtId="0" fontId="9" fillId="0" borderId="2" xfId="0" applyFont="1" applyFill="1" applyBorder="1" applyAlignment="1">
      <alignment horizontal="center" vertical="center"/>
    </xf>
    <xf numFmtId="41" fontId="9" fillId="0" borderId="2" xfId="0" applyNumberFormat="1" applyFont="1" applyFill="1" applyBorder="1" applyAlignment="1">
      <alignment horizontal="center" vertical="center"/>
    </xf>
    <xf numFmtId="41" fontId="7" fillId="0" borderId="0" xfId="0" applyNumberFormat="1" applyFont="1" applyFill="1" applyAlignment="1">
      <alignment vertical="center"/>
    </xf>
    <xf numFmtId="0" fontId="22" fillId="0" borderId="3" xfId="0" applyFont="1" applyFill="1" applyBorder="1" applyAlignment="1">
      <alignment vertical="center"/>
    </xf>
    <xf numFmtId="41" fontId="22" fillId="0" borderId="1" xfId="0" applyNumberFormat="1" applyFont="1" applyFill="1" applyBorder="1" applyAlignment="1">
      <alignment horizontal="right" vertical="center"/>
    </xf>
    <xf numFmtId="41" fontId="22" fillId="0" borderId="1" xfId="0" applyNumberFormat="1" applyFont="1" applyFill="1" applyBorder="1" applyAlignment="1">
      <alignment vertical="center"/>
    </xf>
    <xf numFmtId="41" fontId="22" fillId="0" borderId="5" xfId="0" applyNumberFormat="1" applyFont="1" applyFill="1" applyBorder="1" applyAlignment="1">
      <alignment vertical="center"/>
    </xf>
    <xf numFmtId="41" fontId="22" fillId="0" borderId="1" xfId="2" applyNumberFormat="1" applyFont="1" applyFill="1" applyBorder="1" applyAlignment="1">
      <alignment horizontal="right" vertical="center"/>
    </xf>
    <xf numFmtId="41" fontId="22" fillId="0" borderId="5" xfId="0" applyNumberFormat="1" applyFont="1" applyFill="1" applyBorder="1" applyAlignment="1">
      <alignment horizontal="right" vertical="center"/>
    </xf>
    <xf numFmtId="0" fontId="9" fillId="0" borderId="0" xfId="0" applyFont="1" applyFill="1" applyBorder="1" applyAlignment="1">
      <alignment horizontal="center" vertical="center"/>
    </xf>
    <xf numFmtId="0" fontId="22" fillId="0" borderId="1" xfId="0" applyFont="1" applyFill="1" applyBorder="1" applyAlignment="1">
      <alignment vertical="center"/>
    </xf>
    <xf numFmtId="41" fontId="22" fillId="0" borderId="1" xfId="2" applyNumberFormat="1" applyFont="1" applyFill="1" applyBorder="1" applyAlignment="1">
      <alignment vertical="center"/>
    </xf>
    <xf numFmtId="41" fontId="22" fillId="0" borderId="5" xfId="2" applyNumberFormat="1" applyFont="1" applyFill="1" applyBorder="1" applyAlignment="1">
      <alignment vertical="center"/>
    </xf>
    <xf numFmtId="41" fontId="22" fillId="0" borderId="5" xfId="2" applyNumberFormat="1" applyFont="1" applyFill="1" applyBorder="1" applyAlignment="1">
      <alignment horizontal="right" vertical="center"/>
    </xf>
    <xf numFmtId="178" fontId="22" fillId="0" borderId="5" xfId="0" applyNumberFormat="1" applyFont="1" applyFill="1" applyBorder="1" applyAlignment="1">
      <alignment vertical="center"/>
    </xf>
    <xf numFmtId="178" fontId="22" fillId="0" borderId="1" xfId="0" applyNumberFormat="1" applyFont="1" applyFill="1" applyBorder="1" applyAlignment="1">
      <alignment vertical="center"/>
    </xf>
    <xf numFmtId="0" fontId="23" fillId="0" borderId="1" xfId="0" applyFont="1" applyFill="1" applyBorder="1" applyAlignment="1">
      <alignment horizontal="center" vertical="center"/>
    </xf>
    <xf numFmtId="0" fontId="6" fillId="0" borderId="2" xfId="0" applyFont="1" applyFill="1" applyBorder="1" applyAlignment="1">
      <alignment horizontal="center" vertical="center"/>
    </xf>
    <xf numFmtId="41" fontId="22" fillId="0" borderId="2" xfId="0" applyNumberFormat="1" applyFont="1" applyFill="1" applyBorder="1" applyAlignment="1">
      <alignment horizontal="right" vertical="center"/>
    </xf>
    <xf numFmtId="41" fontId="22" fillId="0" borderId="2" xfId="0" applyNumberFormat="1" applyFont="1" applyFill="1" applyBorder="1" applyAlignment="1">
      <alignment vertical="center"/>
    </xf>
    <xf numFmtId="41" fontId="22" fillId="0" borderId="6" xfId="0" applyNumberFormat="1" applyFont="1" applyFill="1" applyBorder="1" applyAlignment="1">
      <alignment vertical="center"/>
    </xf>
    <xf numFmtId="41" fontId="22" fillId="0" borderId="2" xfId="2" applyNumberFormat="1" applyFont="1" applyFill="1" applyBorder="1" applyAlignment="1">
      <alignment horizontal="right" vertical="center"/>
    </xf>
    <xf numFmtId="41" fontId="22" fillId="0" borderId="6" xfId="0" applyNumberFormat="1" applyFont="1" applyFill="1" applyBorder="1" applyAlignment="1">
      <alignment horizontal="right" vertical="center"/>
    </xf>
    <xf numFmtId="41" fontId="9" fillId="0" borderId="0" xfId="0" applyNumberFormat="1" applyFont="1" applyFill="1" applyBorder="1" applyAlignment="1">
      <alignment horizontal="right" vertical="center"/>
    </xf>
    <xf numFmtId="41" fontId="9" fillId="0" borderId="0" xfId="0" applyNumberFormat="1" applyFont="1" applyFill="1" applyBorder="1" applyAlignment="1">
      <alignment vertical="center"/>
    </xf>
    <xf numFmtId="41" fontId="6" fillId="0" borderId="0" xfId="0" applyNumberFormat="1" applyFont="1" applyFill="1" applyAlignment="1">
      <alignment vertical="center"/>
    </xf>
    <xf numFmtId="41" fontId="9" fillId="0" borderId="0" xfId="0" applyNumberFormat="1" applyFont="1" applyFill="1" applyAlignment="1">
      <alignment vertical="center"/>
    </xf>
    <xf numFmtId="0" fontId="6" fillId="0" borderId="0" xfId="0" applyFont="1" applyFill="1" applyAlignment="1">
      <alignment vertical="center"/>
    </xf>
    <xf numFmtId="0" fontId="3" fillId="0" borderId="0" xfId="0" applyFont="1" applyFill="1" applyAlignment="1">
      <alignment horizontal="center" vertical="center"/>
    </xf>
    <xf numFmtId="38" fontId="7" fillId="0" borderId="0" xfId="0" applyNumberFormat="1" applyFont="1" applyFill="1" applyAlignment="1">
      <alignment vertical="center"/>
    </xf>
    <xf numFmtId="41" fontId="9" fillId="0" borderId="12" xfId="2" applyNumberFormat="1" applyFont="1" applyFill="1" applyBorder="1" applyAlignment="1">
      <alignment horizontal="right" vertical="center"/>
    </xf>
    <xf numFmtId="41" fontId="7" fillId="0" borderId="0" xfId="0" applyNumberFormat="1" applyFont="1" applyFill="1" applyBorder="1" applyAlignment="1">
      <alignment vertical="center"/>
    </xf>
    <xf numFmtId="41" fontId="7" fillId="0" borderId="0" xfId="4" applyNumberFormat="1" applyFont="1" applyFill="1" applyBorder="1" applyAlignment="1">
      <alignment vertical="center"/>
    </xf>
    <xf numFmtId="41" fontId="9" fillId="0" borderId="12" xfId="3" applyNumberFormat="1" applyFont="1" applyFill="1" applyBorder="1" applyAlignment="1">
      <alignment horizontal="right" vertical="center"/>
    </xf>
    <xf numFmtId="41" fontId="9" fillId="0" borderId="17" xfId="3" applyNumberFormat="1" applyFont="1" applyFill="1" applyBorder="1" applyAlignment="1">
      <alignment horizontal="right" vertical="center"/>
    </xf>
    <xf numFmtId="176" fontId="9" fillId="0" borderId="0" xfId="2" applyNumberFormat="1" applyFont="1" applyFill="1" applyBorder="1" applyAlignment="1">
      <alignment vertical="center"/>
    </xf>
    <xf numFmtId="0" fontId="9" fillId="0" borderId="14" xfId="0" applyFont="1" applyFill="1" applyBorder="1" applyAlignment="1">
      <alignment horizontal="distributed" vertical="center" justifyLastLine="1"/>
    </xf>
    <xf numFmtId="41" fontId="9" fillId="0" borderId="12" xfId="2" applyNumberFormat="1" applyFont="1" applyFill="1" applyBorder="1" applyAlignment="1">
      <alignment horizontal="right" vertical="center"/>
    </xf>
    <xf numFmtId="41" fontId="9" fillId="0" borderId="1" xfId="2" applyNumberFormat="1" applyFont="1" applyFill="1" applyBorder="1" applyAlignment="1">
      <alignment horizontal="right" vertical="center"/>
    </xf>
    <xf numFmtId="41" fontId="9" fillId="0" borderId="5" xfId="2" applyNumberFormat="1" applyFont="1" applyFill="1" applyBorder="1" applyAlignment="1">
      <alignment vertical="center"/>
    </xf>
    <xf numFmtId="41" fontId="9" fillId="0" borderId="1" xfId="2" applyNumberFormat="1" applyFont="1" applyFill="1" applyBorder="1" applyAlignment="1">
      <alignment vertical="center"/>
    </xf>
    <xf numFmtId="0" fontId="9" fillId="0" borderId="0" xfId="4" applyFont="1" applyBorder="1" applyAlignment="1">
      <alignment horizontal="right" vertical="center"/>
    </xf>
    <xf numFmtId="0" fontId="12" fillId="0" borderId="0" xfId="4" applyFont="1" applyBorder="1" applyAlignment="1">
      <alignment vertical="center"/>
    </xf>
    <xf numFmtId="0" fontId="29" fillId="0" borderId="0" xfId="5" applyBorder="1"/>
    <xf numFmtId="0" fontId="9" fillId="0" borderId="11" xfId="4" applyFont="1" applyBorder="1" applyAlignment="1">
      <alignment horizontal="distributed" vertical="center" indent="2"/>
    </xf>
    <xf numFmtId="0" fontId="9" fillId="0" borderId="22" xfId="4" applyFont="1" applyBorder="1" applyAlignment="1">
      <alignment horizontal="distributed" vertical="center" indent="2"/>
    </xf>
    <xf numFmtId="0" fontId="9" fillId="0" borderId="22" xfId="4" applyFont="1" applyBorder="1" applyAlignment="1">
      <alignment horizontal="center" vertical="center"/>
    </xf>
    <xf numFmtId="0" fontId="9" fillId="0" borderId="21" xfId="4" applyFont="1" applyFill="1" applyBorder="1" applyAlignment="1">
      <alignment horizontal="center" vertical="center"/>
    </xf>
    <xf numFmtId="0" fontId="9" fillId="0" borderId="3" xfId="4" applyFont="1" applyBorder="1" applyAlignment="1">
      <alignment horizontal="distributed" vertical="center" indent="1"/>
    </xf>
    <xf numFmtId="41" fontId="9" fillId="0" borderId="3" xfId="4" applyNumberFormat="1" applyFont="1" applyBorder="1" applyAlignment="1">
      <alignment vertical="center"/>
    </xf>
    <xf numFmtId="0" fontId="9" fillId="0" borderId="1" xfId="4" applyFont="1" applyBorder="1" applyAlignment="1">
      <alignment horizontal="distributed" vertical="center" indent="1"/>
    </xf>
    <xf numFmtId="41" fontId="9" fillId="0" borderId="1" xfId="4" applyNumberFormat="1" applyFont="1" applyBorder="1" applyAlignment="1">
      <alignment vertical="center"/>
    </xf>
    <xf numFmtId="0" fontId="5" fillId="0" borderId="1" xfId="4" applyFont="1" applyBorder="1" applyAlignment="1">
      <alignment horizontal="distributed" vertical="center" indent="1"/>
    </xf>
    <xf numFmtId="0" fontId="9" fillId="0" borderId="12" xfId="4" applyFont="1" applyBorder="1" applyAlignment="1">
      <alignment horizontal="distributed" vertical="center" indent="1"/>
    </xf>
    <xf numFmtId="0" fontId="7" fillId="0" borderId="12" xfId="4" applyFont="1" applyBorder="1" applyAlignment="1">
      <alignment horizontal="distributed" vertical="center" indent="1"/>
    </xf>
    <xf numFmtId="41" fontId="9" fillId="0" borderId="5" xfId="4" applyNumberFormat="1" applyFont="1" applyBorder="1" applyAlignment="1">
      <alignment vertical="center"/>
    </xf>
    <xf numFmtId="41" fontId="9" fillId="0" borderId="12" xfId="4" applyNumberFormat="1" applyFont="1" applyBorder="1" applyAlignment="1">
      <alignment vertical="center"/>
    </xf>
    <xf numFmtId="0" fontId="9" fillId="0" borderId="1" xfId="4" applyFont="1" applyBorder="1" applyAlignment="1">
      <alignment horizontal="center" vertical="center"/>
    </xf>
    <xf numFmtId="0" fontId="9" fillId="0" borderId="1" xfId="4" applyFont="1" applyBorder="1" applyAlignment="1">
      <alignment horizontal="distributed" vertical="center" justifyLastLine="1"/>
    </xf>
    <xf numFmtId="0" fontId="28" fillId="0" borderId="0" xfId="0" quotePrefix="1" applyFont="1" applyFill="1" applyBorder="1" applyAlignment="1">
      <alignment horizontal="left"/>
    </xf>
    <xf numFmtId="41" fontId="10" fillId="0" borderId="23" xfId="3" applyNumberFormat="1" applyFont="1" applyBorder="1" applyAlignment="1">
      <alignment horizontal="right" vertical="center"/>
    </xf>
    <xf numFmtId="41" fontId="9" fillId="0" borderId="0" xfId="3" applyNumberFormat="1" applyFont="1" applyBorder="1" applyAlignment="1">
      <alignment horizontal="right" vertical="center"/>
    </xf>
    <xf numFmtId="41" fontId="9" fillId="0" borderId="12" xfId="3" applyNumberFormat="1" applyFont="1" applyBorder="1" applyAlignment="1">
      <alignment horizontal="right" vertical="center"/>
    </xf>
    <xf numFmtId="41" fontId="22" fillId="0" borderId="1" xfId="3" applyNumberFormat="1" applyFont="1" applyFill="1" applyBorder="1" applyAlignment="1">
      <alignment horizontal="right" vertical="center"/>
    </xf>
    <xf numFmtId="41" fontId="22" fillId="0" borderId="5" xfId="3" applyNumberFormat="1" applyFont="1" applyFill="1" applyBorder="1" applyAlignment="1">
      <alignment horizontal="right" vertical="center"/>
    </xf>
    <xf numFmtId="41" fontId="22" fillId="0" borderId="2" xfId="3" applyNumberFormat="1" applyFont="1" applyFill="1" applyBorder="1" applyAlignment="1">
      <alignment horizontal="right" vertical="center"/>
    </xf>
    <xf numFmtId="41" fontId="10" fillId="0" borderId="1" xfId="3" applyNumberFormat="1" applyFont="1" applyFill="1" applyBorder="1" applyAlignment="1">
      <alignment horizontal="right" vertical="center"/>
    </xf>
    <xf numFmtId="179" fontId="22" fillId="0" borderId="5" xfId="3" applyNumberFormat="1" applyFont="1" applyFill="1" applyBorder="1" applyAlignment="1">
      <alignment horizontal="right" vertical="center"/>
    </xf>
    <xf numFmtId="0" fontId="9" fillId="0" borderId="14" xfId="0" applyFont="1" applyFill="1" applyBorder="1" applyAlignment="1">
      <alignment horizontal="distributed" vertical="center" justifyLastLine="1"/>
    </xf>
    <xf numFmtId="0" fontId="9" fillId="0" borderId="13" xfId="4" applyFont="1" applyBorder="1" applyAlignment="1">
      <alignment horizontal="distributed" vertical="center" indent="1"/>
    </xf>
    <xf numFmtId="41" fontId="9" fillId="0" borderId="3" xfId="4" applyNumberFormat="1" applyFont="1" applyBorder="1" applyAlignment="1">
      <alignment horizontal="right" vertical="center"/>
    </xf>
    <xf numFmtId="41" fontId="9" fillId="0" borderId="1" xfId="4" applyNumberFormat="1" applyFont="1" applyBorder="1" applyAlignment="1">
      <alignment horizontal="right" vertical="center"/>
    </xf>
    <xf numFmtId="177" fontId="9" fillId="0" borderId="12" xfId="4" applyNumberFormat="1" applyFont="1" applyBorder="1" applyAlignment="1">
      <alignment horizontal="distributed" vertical="center" indent="1"/>
    </xf>
    <xf numFmtId="177" fontId="9" fillId="0" borderId="1" xfId="4" applyNumberFormat="1" applyFont="1" applyBorder="1" applyAlignment="1">
      <alignment horizontal="distributed" vertical="center" indent="1"/>
    </xf>
    <xf numFmtId="0" fontId="5" fillId="0" borderId="12" xfId="4" applyFont="1" applyBorder="1" applyAlignment="1">
      <alignment wrapText="1"/>
    </xf>
    <xf numFmtId="177" fontId="5" fillId="0" borderId="12" xfId="4" applyNumberFormat="1" applyFont="1" applyBorder="1" applyAlignment="1">
      <alignment horizontal="center" vertical="center" wrapText="1"/>
    </xf>
    <xf numFmtId="177" fontId="6" fillId="0" borderId="12" xfId="4" applyNumberFormat="1" applyFont="1" applyBorder="1" applyAlignment="1">
      <alignment horizontal="distributed" vertical="center" indent="1"/>
    </xf>
    <xf numFmtId="0" fontId="6" fillId="0" borderId="12" xfId="4" applyFont="1" applyBorder="1" applyAlignment="1">
      <alignment horizontal="distributed" vertical="center" indent="1"/>
    </xf>
    <xf numFmtId="177" fontId="5" fillId="0" borderId="12" xfId="4" applyNumberFormat="1" applyFont="1" applyBorder="1" applyAlignment="1">
      <alignment horizontal="distributed" vertical="top" wrapText="1" indent="1"/>
    </xf>
    <xf numFmtId="0" fontId="5" fillId="0" borderId="12" xfId="4" applyFont="1" applyBorder="1" applyAlignment="1">
      <alignment horizontal="distributed" vertical="center" indent="1"/>
    </xf>
    <xf numFmtId="177" fontId="5" fillId="0" borderId="12" xfId="4" applyNumberFormat="1" applyFont="1" applyBorder="1" applyAlignment="1">
      <alignment horizontal="center" vertical="top" wrapText="1"/>
    </xf>
    <xf numFmtId="177" fontId="5" fillId="0" borderId="12" xfId="4" applyNumberFormat="1" applyFont="1" applyBorder="1" applyAlignment="1">
      <alignment horizontal="distributed" vertical="center" indent="1"/>
    </xf>
    <xf numFmtId="177" fontId="5" fillId="0" borderId="12" xfId="4" applyNumberFormat="1" applyFont="1" applyBorder="1" applyAlignment="1">
      <alignment horizontal="center" vertical="center"/>
    </xf>
    <xf numFmtId="0" fontId="5" fillId="0" borderId="12" xfId="4" applyFont="1" applyBorder="1" applyAlignment="1">
      <alignment horizontal="distributed" vertical="center" wrapText="1" indent="1"/>
    </xf>
    <xf numFmtId="177" fontId="9" fillId="0" borderId="12" xfId="4" applyNumberFormat="1" applyFont="1" applyBorder="1" applyAlignment="1">
      <alignment horizontal="distributed" vertical="center" wrapText="1" indent="1"/>
    </xf>
    <xf numFmtId="0" fontId="5" fillId="0" borderId="22" xfId="4" applyFont="1" applyFill="1" applyBorder="1" applyAlignment="1">
      <alignment horizontal="center" vertical="center"/>
    </xf>
    <xf numFmtId="41" fontId="5" fillId="0" borderId="2" xfId="3" quotePrefix="1" applyNumberFormat="1" applyFont="1" applyFill="1" applyBorder="1" applyAlignment="1">
      <alignment horizontal="right" vertical="center"/>
    </xf>
    <xf numFmtId="177" fontId="5" fillId="0" borderId="12" xfId="4" applyNumberFormat="1" applyFont="1" applyBorder="1" applyAlignment="1">
      <alignment horizontal="distributed" vertical="center" wrapText="1" indent="1"/>
    </xf>
    <xf numFmtId="177" fontId="5" fillId="0" borderId="1" xfId="4" applyNumberFormat="1" applyFont="1" applyBorder="1" applyAlignment="1">
      <alignment horizontal="center" vertical="center"/>
    </xf>
    <xf numFmtId="177" fontId="5" fillId="0" borderId="1" xfId="4" applyNumberFormat="1" applyFont="1" applyBorder="1" applyAlignment="1">
      <alignment horizontal="distributed" vertical="center" indent="1"/>
    </xf>
    <xf numFmtId="177" fontId="9" fillId="0" borderId="0" xfId="4" applyNumberFormat="1" applyFont="1" applyAlignment="1">
      <alignment horizontal="distributed" vertical="center" indent="1"/>
    </xf>
    <xf numFmtId="0" fontId="9" fillId="0" borderId="0" xfId="4" applyFont="1" applyAlignment="1">
      <alignment horizontal="distributed" vertical="center" indent="1"/>
    </xf>
    <xf numFmtId="177" fontId="9" fillId="0" borderId="1" xfId="4" applyNumberFormat="1" applyFont="1" applyBorder="1" applyAlignment="1">
      <alignment horizontal="center" vertical="center"/>
    </xf>
    <xf numFmtId="41" fontId="9" fillId="0" borderId="0" xfId="4" applyNumberFormat="1" applyFont="1" applyAlignment="1">
      <alignment vertical="center"/>
    </xf>
    <xf numFmtId="41" fontId="9" fillId="0" borderId="0" xfId="3" quotePrefix="1" applyNumberFormat="1" applyFont="1" applyFill="1" applyBorder="1" applyAlignment="1">
      <alignment horizontal="right" vertical="center"/>
    </xf>
    <xf numFmtId="41" fontId="9" fillId="0" borderId="0" xfId="3" applyNumberFormat="1" applyFont="1" applyFill="1" applyBorder="1" applyAlignment="1">
      <alignment horizontal="right" vertical="center"/>
    </xf>
    <xf numFmtId="41" fontId="9" fillId="0" borderId="0" xfId="4" applyNumberFormat="1" applyFont="1"/>
    <xf numFmtId="41" fontId="9" fillId="0" borderId="5" xfId="2" applyNumberFormat="1" applyFont="1" applyFill="1" applyBorder="1" applyAlignment="1">
      <alignment vertical="center"/>
    </xf>
    <xf numFmtId="41" fontId="9" fillId="0" borderId="1" xfId="2" applyNumberFormat="1" applyFont="1" applyFill="1" applyBorder="1" applyAlignment="1">
      <alignment vertical="center"/>
    </xf>
    <xf numFmtId="0" fontId="7" fillId="0" borderId="0" xfId="4" applyFont="1" applyAlignment="1">
      <alignment vertical="center"/>
    </xf>
    <xf numFmtId="0" fontId="10" fillId="0" borderId="14" xfId="0" applyFont="1" applyBorder="1" applyAlignment="1">
      <alignment horizontal="distributed" vertical="center" justifyLastLine="1"/>
    </xf>
    <xf numFmtId="0" fontId="10" fillId="0" borderId="16" xfId="0" applyFont="1" applyBorder="1" applyAlignment="1">
      <alignment horizontal="distributed" vertical="center" justifyLastLine="1"/>
    </xf>
    <xf numFmtId="0" fontId="10" fillId="0" borderId="3" xfId="0" applyFont="1" applyBorder="1" applyAlignment="1">
      <alignment horizontal="distributed" vertical="center" justifyLastLine="1"/>
    </xf>
    <xf numFmtId="0" fontId="10" fillId="0" borderId="7" xfId="0" applyFont="1" applyBorder="1" applyAlignment="1">
      <alignment horizontal="distributed" vertical="center" justifyLastLine="1"/>
    </xf>
    <xf numFmtId="41" fontId="10" fillId="0" borderId="5" xfId="3" applyNumberFormat="1" applyFont="1" applyBorder="1" applyAlignment="1">
      <alignment vertical="center"/>
    </xf>
    <xf numFmtId="41" fontId="10" fillId="0" borderId="1" xfId="3" applyNumberFormat="1" applyFont="1" applyBorder="1" applyAlignment="1">
      <alignment horizontal="right" vertical="center"/>
    </xf>
    <xf numFmtId="41" fontId="10" fillId="0" borderId="2" xfId="3" applyNumberFormat="1" applyFont="1" applyBorder="1" applyAlignment="1">
      <alignment horizontal="right" vertical="center"/>
    </xf>
    <xf numFmtId="41" fontId="10" fillId="0" borderId="6" xfId="3" applyNumberFormat="1" applyFont="1" applyBorder="1" applyAlignment="1">
      <alignment vertical="center"/>
    </xf>
    <xf numFmtId="41" fontId="7" fillId="0" borderId="0" xfId="4" applyNumberFormat="1" applyFont="1" applyAlignment="1">
      <alignment vertical="center"/>
    </xf>
    <xf numFmtId="0" fontId="1" fillId="0" borderId="0" xfId="4"/>
    <xf numFmtId="0" fontId="9" fillId="0" borderId="0" xfId="4" applyFont="1" applyAlignment="1">
      <alignment vertical="center"/>
    </xf>
    <xf numFmtId="41" fontId="24" fillId="0" borderId="1" xfId="3" applyNumberFormat="1" applyFont="1" applyBorder="1" applyAlignment="1">
      <alignment horizontal="right" vertical="center"/>
    </xf>
    <xf numFmtId="41" fontId="24" fillId="0" borderId="5" xfId="0" applyNumberFormat="1" applyFont="1" applyBorder="1" applyAlignment="1">
      <alignment vertical="center"/>
    </xf>
    <xf numFmtId="41" fontId="24" fillId="0" borderId="1" xfId="0" applyNumberFormat="1" applyFont="1" applyBorder="1" applyAlignment="1">
      <alignment horizontal="right" vertical="center"/>
    </xf>
    <xf numFmtId="41" fontId="24" fillId="0" borderId="1" xfId="3" applyNumberFormat="1" applyFont="1" applyBorder="1" applyAlignment="1">
      <alignment vertical="center"/>
    </xf>
    <xf numFmtId="41" fontId="24" fillId="0" borderId="5" xfId="3" applyNumberFormat="1" applyFont="1" applyBorder="1" applyAlignment="1">
      <alignment vertical="center"/>
    </xf>
    <xf numFmtId="41" fontId="24" fillId="0" borderId="5" xfId="3" applyNumberFormat="1" applyFont="1" applyBorder="1" applyAlignment="1">
      <alignment horizontal="right" vertical="center"/>
    </xf>
    <xf numFmtId="41" fontId="24" fillId="0" borderId="1" xfId="3" applyNumberFormat="1" applyFont="1" applyFill="1" applyBorder="1" applyAlignment="1">
      <alignment vertical="center"/>
    </xf>
    <xf numFmtId="41" fontId="24" fillId="0" borderId="5" xfId="0" applyNumberFormat="1" applyFont="1" applyBorder="1" applyAlignment="1">
      <alignment horizontal="right" vertical="center"/>
    </xf>
    <xf numFmtId="41" fontId="24" fillId="0" borderId="1" xfId="0" applyNumberFormat="1" applyFont="1" applyBorder="1" applyAlignment="1">
      <alignment vertical="center"/>
    </xf>
    <xf numFmtId="41" fontId="24" fillId="0" borderId="2" xfId="3" applyNumberFormat="1" applyFont="1" applyBorder="1" applyAlignment="1">
      <alignment horizontal="right" vertical="center"/>
    </xf>
    <xf numFmtId="41" fontId="24" fillId="0" borderId="6" xfId="0" applyNumberFormat="1" applyFont="1" applyBorder="1" applyAlignment="1">
      <alignment vertical="center"/>
    </xf>
    <xf numFmtId="41" fontId="9" fillId="0" borderId="0" xfId="4" applyNumberFormat="1" applyFont="1" applyAlignment="1">
      <alignment horizontal="right" vertical="center"/>
    </xf>
    <xf numFmtId="0" fontId="7" fillId="0" borderId="0" xfId="4" applyFont="1"/>
    <xf numFmtId="0" fontId="9" fillId="0" borderId="0" xfId="0" applyFont="1" applyAlignment="1">
      <alignment vertical="center"/>
    </xf>
    <xf numFmtId="0" fontId="9" fillId="0" borderId="0" xfId="4" applyFont="1" applyFill="1" applyAlignment="1">
      <alignment vertical="center"/>
    </xf>
    <xf numFmtId="179" fontId="9" fillId="0" borderId="5" xfId="3" applyNumberFormat="1" applyFont="1" applyFill="1" applyBorder="1" applyAlignment="1">
      <alignment vertical="center"/>
    </xf>
    <xf numFmtId="41" fontId="9" fillId="0" borderId="5" xfId="3" applyNumberFormat="1" applyFont="1" applyFill="1" applyBorder="1" applyAlignment="1">
      <alignment vertical="center"/>
    </xf>
    <xf numFmtId="41" fontId="9" fillId="0" borderId="2" xfId="3" applyNumberFormat="1" applyFont="1" applyFill="1" applyBorder="1" applyAlignment="1">
      <alignment horizontal="right" vertical="center"/>
    </xf>
    <xf numFmtId="179" fontId="9" fillId="0" borderId="6" xfId="3" applyNumberFormat="1" applyFont="1" applyFill="1" applyBorder="1" applyAlignment="1">
      <alignment vertical="center"/>
    </xf>
    <xf numFmtId="41" fontId="22" fillId="0" borderId="1" xfId="4" applyNumberFormat="1" applyFont="1" applyFill="1" applyBorder="1" applyAlignment="1">
      <alignment horizontal="right" vertical="center"/>
    </xf>
    <xf numFmtId="41" fontId="22" fillId="0" borderId="1" xfId="4" quotePrefix="1" applyNumberFormat="1" applyFont="1" applyFill="1" applyBorder="1" applyAlignment="1">
      <alignment horizontal="right" vertical="center"/>
    </xf>
    <xf numFmtId="179" fontId="22" fillId="0" borderId="5" xfId="4" applyNumberFormat="1" applyFont="1" applyFill="1" applyBorder="1" applyAlignment="1">
      <alignment horizontal="right" vertical="center"/>
    </xf>
    <xf numFmtId="179" fontId="22" fillId="0" borderId="1" xfId="4" applyNumberFormat="1" applyFont="1" applyFill="1" applyBorder="1" applyAlignment="1">
      <alignment horizontal="right" vertical="center"/>
    </xf>
    <xf numFmtId="179" fontId="22" fillId="0" borderId="6" xfId="4" applyNumberFormat="1" applyFont="1" applyFill="1" applyBorder="1" applyAlignment="1">
      <alignment horizontal="right" vertical="center"/>
    </xf>
    <xf numFmtId="41" fontId="10" fillId="0" borderId="16" xfId="2" applyNumberFormat="1" applyFont="1" applyFill="1" applyBorder="1" applyAlignment="1">
      <alignment vertical="center"/>
    </xf>
    <xf numFmtId="0" fontId="13" fillId="0" borderId="0" xfId="1" applyFill="1" applyAlignment="1" applyProtection="1">
      <alignment vertical="center"/>
    </xf>
    <xf numFmtId="0" fontId="16" fillId="0" borderId="0" xfId="1" applyFont="1" applyFill="1" applyAlignment="1" applyProtection="1">
      <alignment horizontal="left" vertical="center"/>
    </xf>
    <xf numFmtId="0" fontId="31" fillId="0" borderId="0" xfId="1" applyFont="1" applyFill="1" applyAlignment="1" applyProtection="1">
      <alignment vertical="center"/>
    </xf>
    <xf numFmtId="0" fontId="16" fillId="0" borderId="0" xfId="1" applyFont="1" applyFill="1" applyAlignment="1" applyProtection="1">
      <alignment vertical="center"/>
    </xf>
    <xf numFmtId="0" fontId="17" fillId="0" borderId="0" xfId="0" applyFont="1" applyFill="1" applyAlignment="1">
      <alignment vertical="center"/>
    </xf>
    <xf numFmtId="0" fontId="18" fillId="0" borderId="0" xfId="0" applyFont="1" applyFill="1" applyBorder="1" applyAlignment="1">
      <alignment horizontal="distributed"/>
    </xf>
    <xf numFmtId="0" fontId="5" fillId="0" borderId="11" xfId="0" applyFont="1" applyFill="1" applyBorder="1" applyAlignment="1">
      <alignment horizontal="distributed" vertical="center" indent="4"/>
    </xf>
    <xf numFmtId="0" fontId="5" fillId="0" borderId="22" xfId="0" applyFont="1" applyFill="1" applyBorder="1" applyAlignment="1">
      <alignment horizontal="distributed" vertical="center" indent="4"/>
    </xf>
    <xf numFmtId="0" fontId="5" fillId="0" borderId="23" xfId="0" applyFont="1" applyFill="1" applyBorder="1" applyAlignment="1">
      <alignment horizontal="distributed" vertical="center" indent="4"/>
    </xf>
    <xf numFmtId="0" fontId="5" fillId="0" borderId="14" xfId="0" applyFont="1" applyFill="1" applyBorder="1" applyAlignment="1">
      <alignment horizontal="distributed" vertical="center" indent="4"/>
    </xf>
    <xf numFmtId="0" fontId="5" fillId="0" borderId="19" xfId="0" applyFont="1" applyFill="1" applyBorder="1" applyAlignment="1">
      <alignment horizontal="distributed" vertical="center" indent="4"/>
    </xf>
    <xf numFmtId="0" fontId="5" fillId="0" borderId="8" xfId="0" applyFont="1" applyFill="1" applyBorder="1" applyAlignment="1">
      <alignment horizontal="distributed" vertical="center" indent="4"/>
    </xf>
    <xf numFmtId="0" fontId="6" fillId="0" borderId="25" xfId="0" applyFont="1" applyFill="1" applyBorder="1" applyAlignment="1">
      <alignment horizontal="center" vertical="center"/>
    </xf>
    <xf numFmtId="0" fontId="6" fillId="0" borderId="24" xfId="0" applyFont="1" applyFill="1" applyBorder="1" applyAlignment="1">
      <alignment horizontal="center" vertical="center" wrapText="1"/>
    </xf>
    <xf numFmtId="0" fontId="6" fillId="0" borderId="20" xfId="0" applyFont="1" applyFill="1" applyBorder="1" applyAlignment="1">
      <alignment horizontal="center" vertical="center"/>
    </xf>
    <xf numFmtId="0" fontId="6" fillId="0" borderId="26" xfId="0" applyFont="1" applyFill="1" applyBorder="1" applyAlignment="1">
      <alignment horizontal="center" vertical="center"/>
    </xf>
    <xf numFmtId="0" fontId="6" fillId="0" borderId="9" xfId="0" applyFont="1" applyFill="1" applyBorder="1" applyAlignment="1">
      <alignment horizontal="distributed" vertical="center" wrapText="1" indent="3"/>
    </xf>
    <xf numFmtId="0" fontId="6" fillId="0" borderId="18" xfId="0" applyFont="1" applyFill="1" applyBorder="1" applyAlignment="1">
      <alignment horizontal="distributed" vertical="center" wrapText="1" indent="3"/>
    </xf>
    <xf numFmtId="0" fontId="6" fillId="0" borderId="19" xfId="0" applyFont="1" applyFill="1" applyBorder="1" applyAlignment="1">
      <alignment horizontal="distributed" vertical="center" wrapText="1" indent="3"/>
    </xf>
    <xf numFmtId="0" fontId="6" fillId="0" borderId="5" xfId="0" applyFont="1" applyFill="1" applyBorder="1" applyAlignment="1">
      <alignment horizontal="center" vertical="center"/>
    </xf>
    <xf numFmtId="0" fontId="6" fillId="0" borderId="0" xfId="0" applyFont="1" applyFill="1" applyAlignment="1">
      <alignment horizontal="center" vertical="center"/>
    </xf>
    <xf numFmtId="0" fontId="6" fillId="0" borderId="12" xfId="0" applyFont="1" applyFill="1" applyBorder="1" applyAlignment="1">
      <alignment horizontal="center" vertical="center"/>
    </xf>
    <xf numFmtId="0" fontId="6" fillId="0" borderId="9" xfId="0" applyFont="1" applyFill="1" applyBorder="1" applyAlignment="1">
      <alignment horizontal="distributed" vertical="center" indent="3"/>
    </xf>
    <xf numFmtId="0" fontId="6" fillId="0" borderId="18" xfId="0" applyFont="1" applyFill="1" applyBorder="1" applyAlignment="1">
      <alignment horizontal="distributed" vertical="center" indent="3"/>
    </xf>
    <xf numFmtId="0" fontId="6" fillId="0" borderId="19" xfId="0" applyFont="1" applyFill="1" applyBorder="1" applyAlignment="1">
      <alignment horizontal="distributed" vertical="center" indent="3"/>
    </xf>
    <xf numFmtId="0" fontId="6" fillId="0" borderId="5" xfId="0" applyFont="1" applyFill="1" applyBorder="1" applyAlignment="1">
      <alignment horizontal="distributed" vertical="center" indent="3"/>
    </xf>
    <xf numFmtId="0" fontId="6" fillId="0" borderId="0" xfId="0" applyFont="1" applyFill="1" applyBorder="1" applyAlignment="1">
      <alignment horizontal="distributed" vertical="center" indent="3"/>
    </xf>
    <xf numFmtId="0" fontId="6" fillId="0" borderId="12" xfId="0" applyFont="1" applyFill="1" applyBorder="1" applyAlignment="1">
      <alignment horizontal="distributed" vertical="center" indent="3"/>
    </xf>
    <xf numFmtId="0" fontId="6" fillId="0" borderId="5" xfId="0" applyFont="1" applyFill="1" applyBorder="1" applyAlignment="1">
      <alignment horizontal="distributed" vertical="center" wrapText="1" indent="3"/>
    </xf>
    <xf numFmtId="0" fontId="6" fillId="0" borderId="0" xfId="0" applyFont="1" applyFill="1" applyBorder="1" applyAlignment="1">
      <alignment horizontal="distributed" vertical="center" wrapText="1" indent="3"/>
    </xf>
    <xf numFmtId="0" fontId="6" fillId="0" borderId="12" xfId="0" applyFont="1" applyFill="1" applyBorder="1" applyAlignment="1">
      <alignment horizontal="distributed" vertical="center" wrapText="1" indent="3"/>
    </xf>
    <xf numFmtId="0" fontId="6" fillId="0" borderId="0" xfId="0" applyFont="1" applyFill="1" applyBorder="1" applyAlignment="1">
      <alignment horizontal="center" vertical="center"/>
    </xf>
    <xf numFmtId="0" fontId="9" fillId="0" borderId="0" xfId="0" applyFont="1" applyFill="1" applyAlignment="1">
      <alignment horizontal="center" vertical="center"/>
    </xf>
    <xf numFmtId="0" fontId="6" fillId="0" borderId="24" xfId="0" applyFont="1" applyFill="1" applyBorder="1" applyAlignment="1">
      <alignment horizontal="center" vertical="center"/>
    </xf>
    <xf numFmtId="0" fontId="19" fillId="0" borderId="0" xfId="0" applyFont="1" applyFill="1" applyBorder="1" applyAlignment="1">
      <alignment horizontal="distributed" vertical="center"/>
    </xf>
    <xf numFmtId="0" fontId="11" fillId="0" borderId="0" xfId="0" applyFont="1" applyFill="1" applyAlignment="1">
      <alignment vertical="center"/>
    </xf>
    <xf numFmtId="38" fontId="9" fillId="0" borderId="22" xfId="2" applyFont="1" applyFill="1" applyBorder="1" applyAlignment="1">
      <alignment horizontal="distributed" vertical="center" wrapText="1" justifyLastLine="1"/>
    </xf>
    <xf numFmtId="38" fontId="9" fillId="0" borderId="8" xfId="2" quotePrefix="1" applyFont="1" applyFill="1" applyBorder="1" applyAlignment="1">
      <alignment horizontal="distributed" vertical="center" justifyLastLine="1"/>
    </xf>
    <xf numFmtId="38" fontId="9" fillId="0" borderId="8" xfId="2" applyFont="1" applyFill="1" applyBorder="1" applyAlignment="1">
      <alignment horizontal="distributed" vertical="center" justifyLastLine="1"/>
    </xf>
    <xf numFmtId="38" fontId="9" fillId="0" borderId="21" xfId="2" applyFont="1" applyFill="1" applyBorder="1" applyAlignment="1">
      <alignment horizontal="distributed" vertical="center" wrapText="1" justifyLastLine="1"/>
    </xf>
    <xf numFmtId="38" fontId="9" fillId="0" borderId="9" xfId="2" quotePrefix="1" applyFont="1" applyFill="1" applyBorder="1" applyAlignment="1">
      <alignment horizontal="distributed" vertical="center" justifyLastLine="1"/>
    </xf>
    <xf numFmtId="38" fontId="9" fillId="0" borderId="9" xfId="2" applyFont="1" applyFill="1" applyBorder="1" applyAlignment="1">
      <alignment horizontal="distributed" vertical="center" justifyLastLine="1"/>
    </xf>
    <xf numFmtId="0" fontId="9" fillId="0" borderId="8" xfId="0" applyFont="1" applyFill="1" applyBorder="1" applyAlignment="1">
      <alignment horizontal="distributed" vertical="center" justifyLastLine="1"/>
    </xf>
    <xf numFmtId="38" fontId="9" fillId="0" borderId="8" xfId="2" applyFont="1" applyFill="1" applyBorder="1" applyAlignment="1">
      <alignment horizontal="center" vertical="center"/>
    </xf>
    <xf numFmtId="38" fontId="9" fillId="0" borderId="8" xfId="2" applyFont="1" applyFill="1" applyBorder="1" applyAlignment="1">
      <alignment horizontal="distributed" vertical="center" indent="5"/>
    </xf>
    <xf numFmtId="38" fontId="6" fillId="0" borderId="8" xfId="2" applyFont="1" applyFill="1" applyBorder="1" applyAlignment="1">
      <alignment vertical="center" wrapText="1"/>
    </xf>
    <xf numFmtId="38" fontId="6" fillId="0" borderId="8" xfId="2" applyFont="1" applyFill="1" applyBorder="1" applyAlignment="1">
      <alignment vertical="center"/>
    </xf>
    <xf numFmtId="38" fontId="6" fillId="0" borderId="8" xfId="2" applyFont="1" applyFill="1" applyBorder="1" applyAlignment="1">
      <alignment horizontal="center" vertical="center" wrapText="1"/>
    </xf>
    <xf numFmtId="38" fontId="6" fillId="0" borderId="8" xfId="2" applyFont="1" applyFill="1" applyBorder="1" applyAlignment="1">
      <alignment horizontal="center" vertical="center"/>
    </xf>
    <xf numFmtId="0" fontId="18" fillId="0" borderId="10" xfId="0" quotePrefix="1" applyFont="1" applyFill="1" applyBorder="1" applyAlignment="1">
      <alignment horizontal="distributed" vertical="center" wrapText="1"/>
    </xf>
    <xf numFmtId="0" fontId="18" fillId="0" borderId="10" xfId="0" applyFont="1" applyFill="1" applyBorder="1" applyAlignment="1">
      <alignment horizontal="distributed" vertical="center" wrapText="1"/>
    </xf>
    <xf numFmtId="0" fontId="9" fillId="0" borderId="11" xfId="0" applyFont="1" applyFill="1" applyBorder="1" applyAlignment="1">
      <alignment horizontal="distributed" vertical="center" indent="2"/>
    </xf>
    <xf numFmtId="0" fontId="9" fillId="0" borderId="22" xfId="0" quotePrefix="1" applyFont="1" applyFill="1" applyBorder="1" applyAlignment="1">
      <alignment horizontal="distributed" vertical="center" indent="2"/>
    </xf>
    <xf numFmtId="0" fontId="9" fillId="0" borderId="19" xfId="0" quotePrefix="1" applyFont="1" applyFill="1" applyBorder="1" applyAlignment="1">
      <alignment horizontal="distributed" vertical="center" indent="2"/>
    </xf>
    <xf numFmtId="0" fontId="9" fillId="0" borderId="8" xfId="0" quotePrefix="1" applyFont="1" applyFill="1" applyBorder="1" applyAlignment="1">
      <alignment horizontal="distributed" vertical="center" indent="2"/>
    </xf>
    <xf numFmtId="38" fontId="9" fillId="0" borderId="8" xfId="2" applyFont="1" applyFill="1" applyBorder="1" applyAlignment="1">
      <alignment horizontal="distributed" vertical="center" wrapText="1" justifyLastLine="1"/>
    </xf>
    <xf numFmtId="38" fontId="9" fillId="0" borderId="22" xfId="2" applyFont="1" applyFill="1" applyBorder="1" applyAlignment="1">
      <alignment horizontal="distributed" vertical="center" indent="7"/>
    </xf>
    <xf numFmtId="38" fontId="9" fillId="0" borderId="22" xfId="2" quotePrefix="1" applyFont="1" applyFill="1" applyBorder="1" applyAlignment="1">
      <alignment horizontal="distributed" vertical="center" indent="7"/>
    </xf>
    <xf numFmtId="0" fontId="19" fillId="0" borderId="10" xfId="0" quotePrefix="1" applyFont="1" applyFill="1" applyBorder="1" applyAlignment="1">
      <alignment horizontal="distributed" vertical="center"/>
    </xf>
    <xf numFmtId="0" fontId="19" fillId="0" borderId="10" xfId="0" applyFont="1" applyFill="1" applyBorder="1" applyAlignment="1">
      <alignment horizontal="distributed" vertical="center"/>
    </xf>
    <xf numFmtId="0" fontId="10" fillId="0" borderId="0" xfId="0" applyFont="1" applyFill="1" applyBorder="1" applyAlignment="1">
      <alignment horizontal="distributed" vertical="center"/>
    </xf>
    <xf numFmtId="0" fontId="9" fillId="0" borderId="11" xfId="0" applyFont="1" applyFill="1" applyBorder="1" applyAlignment="1">
      <alignment horizontal="distributed" vertical="center" indent="3"/>
    </xf>
    <xf numFmtId="0" fontId="9" fillId="0" borderId="22" xfId="0" quotePrefix="1" applyFont="1" applyFill="1" applyBorder="1" applyAlignment="1">
      <alignment horizontal="distributed" vertical="center" indent="3"/>
    </xf>
    <xf numFmtId="0" fontId="9" fillId="0" borderId="19" xfId="0" quotePrefix="1" applyFont="1" applyFill="1" applyBorder="1" applyAlignment="1">
      <alignment horizontal="distributed" vertical="center" indent="3"/>
    </xf>
    <xf numFmtId="0" fontId="9" fillId="0" borderId="8" xfId="0" quotePrefix="1" applyFont="1" applyFill="1" applyBorder="1" applyAlignment="1">
      <alignment horizontal="distributed" vertical="center" indent="3"/>
    </xf>
    <xf numFmtId="38" fontId="9" fillId="0" borderId="25" xfId="2" applyFont="1" applyFill="1" applyBorder="1" applyAlignment="1">
      <alignment horizontal="distributed" vertical="center" indent="3"/>
    </xf>
    <xf numFmtId="38" fontId="9" fillId="0" borderId="22" xfId="2" applyFont="1" applyFill="1" applyBorder="1" applyAlignment="1">
      <alignment horizontal="distributed" vertical="center" indent="3"/>
    </xf>
    <xf numFmtId="38" fontId="9" fillId="0" borderId="21" xfId="2" applyFont="1" applyFill="1" applyBorder="1" applyAlignment="1">
      <alignment horizontal="center" vertical="center" wrapText="1"/>
    </xf>
    <xf numFmtId="38" fontId="9" fillId="0" borderId="9" xfId="2" quotePrefix="1" applyFont="1" applyFill="1" applyBorder="1" applyAlignment="1">
      <alignment horizontal="center" vertical="center"/>
    </xf>
    <xf numFmtId="38" fontId="9" fillId="0" borderId="3" xfId="2" applyFont="1" applyFill="1" applyBorder="1" applyAlignment="1">
      <alignment horizontal="center" vertical="center" wrapText="1"/>
    </xf>
    <xf numFmtId="38" fontId="9" fillId="0" borderId="14" xfId="2" applyFont="1" applyFill="1" applyBorder="1" applyAlignment="1">
      <alignment horizontal="center" vertical="center" wrapText="1"/>
    </xf>
    <xf numFmtId="38" fontId="9" fillId="0" borderId="8" xfId="2" applyFont="1" applyFill="1" applyBorder="1" applyAlignment="1">
      <alignment horizontal="center" vertical="center" wrapText="1"/>
    </xf>
    <xf numFmtId="0" fontId="10" fillId="0" borderId="10" xfId="0" applyFont="1" applyFill="1" applyBorder="1" applyAlignment="1">
      <alignment horizontal="distributed" vertical="center" wrapText="1"/>
    </xf>
    <xf numFmtId="0" fontId="19" fillId="0" borderId="10" xfId="0" applyFont="1" applyFill="1" applyBorder="1" applyAlignment="1">
      <alignment horizontal="distributed" vertical="center" wrapText="1"/>
    </xf>
    <xf numFmtId="0" fontId="9" fillId="0" borderId="0" xfId="0" applyFont="1" applyFill="1" applyBorder="1" applyAlignment="1">
      <alignment horizontal="distributed" vertical="center"/>
    </xf>
    <xf numFmtId="0" fontId="9" fillId="0" borderId="24" xfId="0" applyFont="1" applyFill="1" applyBorder="1" applyAlignment="1">
      <alignment horizontal="distributed" wrapText="1" indent="4"/>
    </xf>
    <xf numFmtId="0" fontId="9" fillId="0" borderId="20" xfId="0" applyFont="1" applyFill="1" applyBorder="1" applyAlignment="1">
      <alignment horizontal="distributed" indent="4"/>
    </xf>
    <xf numFmtId="0" fontId="9" fillId="0" borderId="10" xfId="0" applyFont="1" applyFill="1" applyBorder="1" applyAlignment="1">
      <alignment horizontal="distributed" vertical="center"/>
    </xf>
    <xf numFmtId="0" fontId="9" fillId="0" borderId="18" xfId="0" quotePrefix="1" applyFont="1" applyFill="1" applyBorder="1" applyAlignment="1">
      <alignment horizontal="distributed" vertical="center"/>
    </xf>
    <xf numFmtId="0" fontId="10" fillId="0" borderId="18" xfId="0" applyFont="1" applyFill="1" applyBorder="1" applyAlignment="1">
      <alignment horizontal="distributed" vertical="center"/>
    </xf>
    <xf numFmtId="0" fontId="9" fillId="0" borderId="25" xfId="0" applyFont="1" applyFill="1" applyBorder="1" applyAlignment="1">
      <alignment horizontal="distributed" indent="4"/>
    </xf>
    <xf numFmtId="0" fontId="9" fillId="0" borderId="26" xfId="0" applyFont="1" applyFill="1" applyBorder="1" applyAlignment="1">
      <alignment horizontal="distributed" indent="4"/>
    </xf>
    <xf numFmtId="0" fontId="9" fillId="0" borderId="16"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9" xfId="0" applyFont="1" applyFill="1" applyBorder="1" applyAlignment="1">
      <alignment horizontal="distributed" vertical="center" indent="3"/>
    </xf>
    <xf numFmtId="0" fontId="9" fillId="0" borderId="18" xfId="0" applyFont="1" applyFill="1" applyBorder="1" applyAlignment="1">
      <alignment horizontal="distributed" vertical="center" indent="3"/>
    </xf>
    <xf numFmtId="0" fontId="9" fillId="0" borderId="19" xfId="0" applyFont="1" applyFill="1" applyBorder="1" applyAlignment="1">
      <alignment horizontal="distributed" vertical="center" indent="3"/>
    </xf>
    <xf numFmtId="0" fontId="9" fillId="0" borderId="9" xfId="0" applyFont="1" applyFill="1" applyBorder="1" applyAlignment="1">
      <alignment horizontal="distributed" vertical="center" wrapText="1" indent="3"/>
    </xf>
    <xf numFmtId="0" fontId="9" fillId="0" borderId="18" xfId="0" applyFont="1" applyFill="1" applyBorder="1" applyAlignment="1">
      <alignment horizontal="distributed" vertical="center" wrapText="1" indent="3"/>
    </xf>
    <xf numFmtId="0" fontId="9" fillId="0" borderId="19" xfId="0" applyFont="1" applyFill="1" applyBorder="1" applyAlignment="1">
      <alignment horizontal="distributed" vertical="center" wrapText="1" indent="3"/>
    </xf>
    <xf numFmtId="0" fontId="9" fillId="0" borderId="5" xfId="0" applyFont="1" applyFill="1" applyBorder="1" applyAlignment="1">
      <alignment horizontal="distributed" vertical="top" indent="3"/>
    </xf>
    <xf numFmtId="0" fontId="9" fillId="0" borderId="0" xfId="0" applyFont="1" applyFill="1" applyBorder="1" applyAlignment="1">
      <alignment horizontal="distributed" vertical="top" indent="3"/>
    </xf>
    <xf numFmtId="0" fontId="9" fillId="0" borderId="12" xfId="0" applyFont="1" applyFill="1" applyBorder="1" applyAlignment="1">
      <alignment horizontal="distributed" vertical="top" indent="3"/>
    </xf>
    <xf numFmtId="0" fontId="9" fillId="0" borderId="5" xfId="0" applyFont="1" applyFill="1" applyBorder="1" applyAlignment="1">
      <alignment horizontal="distributed" vertical="top" wrapText="1" indent="3"/>
    </xf>
    <xf numFmtId="0" fontId="9" fillId="0" borderId="0" xfId="0" applyFont="1" applyFill="1" applyBorder="1" applyAlignment="1">
      <alignment horizontal="distributed" vertical="top" wrapText="1" indent="3"/>
    </xf>
    <xf numFmtId="0" fontId="9" fillId="0" borderId="12" xfId="0" applyFont="1" applyFill="1" applyBorder="1" applyAlignment="1">
      <alignment horizontal="distributed" vertical="top" wrapText="1" indent="3"/>
    </xf>
    <xf numFmtId="0" fontId="9" fillId="0" borderId="16"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23" xfId="0" applyFont="1" applyFill="1" applyBorder="1" applyAlignment="1">
      <alignment horizontal="center" vertical="center"/>
    </xf>
    <xf numFmtId="0" fontId="0" fillId="0" borderId="0" xfId="0" applyFill="1" applyAlignment="1">
      <alignment vertical="center"/>
    </xf>
    <xf numFmtId="0" fontId="9" fillId="0" borderId="20" xfId="0" applyFont="1" applyFill="1" applyBorder="1" applyAlignment="1">
      <alignment horizontal="center" vertical="center" justifyLastLine="1"/>
    </xf>
    <xf numFmtId="0" fontId="9" fillId="0" borderId="0" xfId="0" applyFont="1" applyFill="1" applyBorder="1" applyAlignment="1">
      <alignment horizontal="center" vertical="center" justifyLastLine="1"/>
    </xf>
    <xf numFmtId="0" fontId="9" fillId="0" borderId="15" xfId="0" applyFont="1" applyFill="1" applyBorder="1" applyAlignment="1">
      <alignment horizontal="center" vertical="center" justifyLastLine="1"/>
    </xf>
    <xf numFmtId="0" fontId="9" fillId="0" borderId="24" xfId="0" applyFont="1" applyFill="1" applyBorder="1" applyAlignment="1">
      <alignment horizontal="distributed" indent="4"/>
    </xf>
    <xf numFmtId="0" fontId="18" fillId="0" borderId="10" xfId="0" applyFont="1" applyFill="1" applyBorder="1" applyAlignment="1">
      <alignment horizontal="distributed"/>
    </xf>
    <xf numFmtId="0" fontId="5" fillId="0" borderId="20" xfId="0" applyFont="1" applyFill="1" applyBorder="1" applyAlignment="1">
      <alignment horizontal="distributed" vertical="center" indent="4"/>
    </xf>
    <xf numFmtId="0" fontId="5" fillId="0" borderId="26" xfId="0" applyFont="1" applyFill="1" applyBorder="1" applyAlignment="1">
      <alignment horizontal="distributed" vertical="center" indent="4"/>
    </xf>
    <xf numFmtId="0" fontId="5" fillId="0" borderId="0" xfId="0" applyFont="1" applyFill="1" applyBorder="1" applyAlignment="1">
      <alignment horizontal="distributed" vertical="center" indent="4"/>
    </xf>
    <xf numFmtId="0" fontId="5" fillId="0" borderId="12" xfId="0" applyFont="1" applyFill="1" applyBorder="1" applyAlignment="1">
      <alignment horizontal="distributed" vertical="center" indent="4"/>
    </xf>
    <xf numFmtId="0" fontId="5" fillId="0" borderId="15" xfId="0" applyFont="1" applyFill="1" applyBorder="1" applyAlignment="1">
      <alignment horizontal="distributed" vertical="center" indent="4"/>
    </xf>
    <xf numFmtId="0" fontId="6" fillId="0" borderId="25" xfId="0" applyFont="1" applyFill="1" applyBorder="1" applyAlignment="1">
      <alignment horizontal="distributed" indent="5"/>
    </xf>
    <xf numFmtId="0" fontId="6" fillId="0" borderId="24" xfId="0" applyFont="1" applyFill="1" applyBorder="1" applyAlignment="1">
      <alignment horizontal="distributed" indent="5"/>
    </xf>
    <xf numFmtId="0" fontId="6" fillId="0" borderId="20" xfId="0" applyFont="1" applyFill="1" applyBorder="1" applyAlignment="1">
      <alignment horizontal="distributed" indent="5"/>
    </xf>
    <xf numFmtId="0" fontId="6" fillId="0" borderId="26" xfId="0" applyFont="1" applyFill="1" applyBorder="1" applyAlignment="1">
      <alignment horizontal="distributed" indent="5"/>
    </xf>
    <xf numFmtId="0" fontId="6" fillId="0" borderId="16" xfId="0" applyFont="1" applyFill="1" applyBorder="1" applyAlignment="1">
      <alignment horizontal="distributed" vertical="top" indent="3"/>
    </xf>
    <xf numFmtId="0" fontId="6" fillId="0" borderId="15" xfId="0" applyFont="1" applyFill="1" applyBorder="1" applyAlignment="1">
      <alignment horizontal="distributed" vertical="top" indent="3"/>
    </xf>
    <xf numFmtId="0" fontId="6" fillId="0" borderId="23" xfId="0" applyFont="1" applyFill="1" applyBorder="1" applyAlignment="1">
      <alignment horizontal="distributed" vertical="top" indent="3"/>
    </xf>
    <xf numFmtId="38" fontId="9" fillId="0" borderId="9" xfId="2" applyFont="1" applyFill="1" applyBorder="1" applyAlignment="1">
      <alignment horizontal="distributed" vertical="center" indent="5"/>
    </xf>
    <xf numFmtId="38" fontId="9" fillId="0" borderId="18" xfId="2" applyFont="1" applyFill="1" applyBorder="1" applyAlignment="1">
      <alignment horizontal="distributed" vertical="center" indent="5"/>
    </xf>
    <xf numFmtId="38" fontId="9" fillId="0" borderId="19" xfId="2" applyFont="1" applyFill="1" applyBorder="1" applyAlignment="1">
      <alignment horizontal="distributed" vertical="center" indent="5"/>
    </xf>
    <xf numFmtId="38" fontId="6" fillId="0" borderId="28" xfId="2" applyFont="1" applyFill="1" applyBorder="1" applyAlignment="1">
      <alignment vertical="center" wrapText="1"/>
    </xf>
    <xf numFmtId="38" fontId="6" fillId="0" borderId="22" xfId="2" applyFont="1" applyFill="1" applyBorder="1" applyAlignment="1">
      <alignment vertical="center"/>
    </xf>
    <xf numFmtId="38" fontId="9" fillId="0" borderId="24" xfId="2" applyFont="1" applyFill="1" applyBorder="1" applyAlignment="1">
      <alignment horizontal="distributed" vertical="center" indent="7"/>
    </xf>
    <xf numFmtId="38" fontId="9" fillId="0" borderId="20" xfId="2" quotePrefix="1" applyFont="1" applyFill="1" applyBorder="1" applyAlignment="1">
      <alignment horizontal="distributed" vertical="center" indent="7"/>
    </xf>
    <xf numFmtId="38" fontId="9" fillId="0" borderId="26" xfId="2" quotePrefix="1" applyFont="1" applyFill="1" applyBorder="1" applyAlignment="1">
      <alignment horizontal="distributed" vertical="center" indent="7"/>
    </xf>
    <xf numFmtId="38" fontId="6" fillId="0" borderId="3" xfId="2" applyFont="1" applyFill="1" applyBorder="1" applyAlignment="1">
      <alignment horizontal="center" vertical="center" wrapText="1"/>
    </xf>
    <xf numFmtId="38" fontId="6" fillId="0" borderId="14" xfId="2" applyFont="1" applyFill="1" applyBorder="1" applyAlignment="1">
      <alignment horizontal="center" vertical="center"/>
    </xf>
    <xf numFmtId="38" fontId="9" fillId="0" borderId="1" xfId="2" applyFont="1" applyFill="1" applyBorder="1" applyAlignment="1">
      <alignment horizontal="distributed" vertical="center" justifyLastLine="1"/>
    </xf>
    <xf numFmtId="0" fontId="9" fillId="0" borderId="1" xfId="0" applyFont="1" applyFill="1" applyBorder="1" applyAlignment="1">
      <alignment horizontal="distributed" vertical="center" justifyLastLine="1"/>
    </xf>
    <xf numFmtId="0" fontId="9" fillId="0" borderId="14" xfId="0" applyFont="1" applyFill="1" applyBorder="1" applyAlignment="1">
      <alignment horizontal="distributed" vertical="center" justifyLastLine="1"/>
    </xf>
    <xf numFmtId="38" fontId="9" fillId="0" borderId="28" xfId="2" applyFont="1" applyFill="1" applyBorder="1" applyAlignment="1">
      <alignment horizontal="distributed" vertical="center" justifyLastLine="1"/>
    </xf>
    <xf numFmtId="38" fontId="9" fillId="0" borderId="22" xfId="2" applyFont="1" applyFill="1" applyBorder="1" applyAlignment="1">
      <alignment horizontal="distributed" vertical="center" justifyLastLine="1"/>
    </xf>
    <xf numFmtId="0" fontId="9" fillId="0" borderId="20" xfId="0" applyFont="1" applyFill="1" applyBorder="1" applyAlignment="1">
      <alignment horizontal="distributed" vertical="center" indent="2"/>
    </xf>
    <xf numFmtId="0" fontId="9" fillId="0" borderId="20" xfId="0" quotePrefix="1" applyFont="1" applyFill="1" applyBorder="1" applyAlignment="1">
      <alignment horizontal="distributed" vertical="center" indent="2"/>
    </xf>
    <xf numFmtId="0" fontId="9" fillId="0" borderId="26" xfId="0" quotePrefix="1" applyFont="1" applyFill="1" applyBorder="1" applyAlignment="1">
      <alignment horizontal="distributed" vertical="center" indent="2"/>
    </xf>
    <xf numFmtId="0" fontId="9" fillId="0" borderId="0" xfId="0" quotePrefix="1" applyFont="1" applyFill="1" applyBorder="1" applyAlignment="1">
      <alignment horizontal="distributed" vertical="center" indent="2"/>
    </xf>
    <xf numFmtId="0" fontId="9" fillId="0" borderId="12" xfId="0" quotePrefix="1" applyFont="1" applyFill="1" applyBorder="1" applyAlignment="1">
      <alignment horizontal="distributed" vertical="center" indent="2"/>
    </xf>
    <xf numFmtId="0" fontId="9" fillId="0" borderId="15" xfId="0" quotePrefix="1" applyFont="1" applyFill="1" applyBorder="1" applyAlignment="1">
      <alignment horizontal="distributed" vertical="center" indent="2"/>
    </xf>
    <xf numFmtId="0" fontId="9" fillId="0" borderId="23" xfId="0" quotePrefix="1" applyFont="1" applyFill="1" applyBorder="1" applyAlignment="1">
      <alignment horizontal="distributed" vertical="center" indent="2"/>
    </xf>
    <xf numFmtId="38" fontId="9" fillId="0" borderId="29" xfId="2" applyFont="1" applyFill="1" applyBorder="1" applyAlignment="1">
      <alignment horizontal="distributed" vertical="center" wrapText="1" justifyLastLine="1"/>
    </xf>
    <xf numFmtId="38" fontId="9" fillId="0" borderId="29" xfId="2" quotePrefix="1" applyFont="1" applyFill="1" applyBorder="1" applyAlignment="1">
      <alignment horizontal="distributed" vertical="center" justifyLastLine="1"/>
    </xf>
    <xf numFmtId="38" fontId="9" fillId="0" borderId="29" xfId="2" applyFont="1" applyFill="1" applyBorder="1" applyAlignment="1">
      <alignment horizontal="distributed" vertical="center" justifyLastLine="1"/>
    </xf>
    <xf numFmtId="38" fontId="9" fillId="0" borderId="28" xfId="2" applyFont="1" applyFill="1" applyBorder="1" applyAlignment="1">
      <alignment horizontal="distributed" vertical="center" wrapText="1" justifyLastLine="1"/>
    </xf>
    <xf numFmtId="38" fontId="9" fillId="0" borderId="27" xfId="2" applyFont="1" applyFill="1" applyBorder="1" applyAlignment="1">
      <alignment horizontal="distributed" vertical="center" wrapText="1" justifyLastLine="1"/>
    </xf>
    <xf numFmtId="38" fontId="9" fillId="0" borderId="27" xfId="2" quotePrefix="1" applyFont="1" applyFill="1" applyBorder="1" applyAlignment="1">
      <alignment horizontal="distributed" vertical="center" justifyLastLine="1"/>
    </xf>
    <xf numFmtId="38" fontId="9" fillId="0" borderId="27" xfId="2" applyFont="1" applyFill="1" applyBorder="1" applyAlignment="1">
      <alignment horizontal="distributed" vertical="center" justifyLastLine="1"/>
    </xf>
    <xf numFmtId="38" fontId="9" fillId="0" borderId="21" xfId="2" applyFont="1" applyFill="1" applyBorder="1" applyAlignment="1">
      <alignment horizontal="distributed" vertical="center" justifyLastLine="1"/>
    </xf>
    <xf numFmtId="38" fontId="9" fillId="0" borderId="9" xfId="2" applyFont="1" applyFill="1" applyBorder="1" applyAlignment="1">
      <alignment horizontal="center" vertical="center"/>
    </xf>
    <xf numFmtId="38" fontId="9" fillId="0" borderId="19" xfId="2" applyFont="1" applyFill="1" applyBorder="1" applyAlignment="1">
      <alignment horizontal="center" vertical="center"/>
    </xf>
    <xf numFmtId="38" fontId="6" fillId="0" borderId="3" xfId="2" applyFont="1" applyFill="1" applyBorder="1" applyAlignment="1">
      <alignment vertical="center" wrapText="1"/>
    </xf>
    <xf numFmtId="38" fontId="6" fillId="0" borderId="14" xfId="2" applyFont="1" applyFill="1" applyBorder="1" applyAlignment="1">
      <alignment vertical="center"/>
    </xf>
    <xf numFmtId="0" fontId="9" fillId="0" borderId="20" xfId="0" applyFont="1" applyFill="1" applyBorder="1" applyAlignment="1">
      <alignment horizontal="distributed" vertical="center" indent="3"/>
    </xf>
    <xf numFmtId="0" fontId="9" fillId="0" borderId="20" xfId="0" quotePrefix="1" applyFont="1" applyFill="1" applyBorder="1" applyAlignment="1">
      <alignment horizontal="distributed" vertical="center" indent="3"/>
    </xf>
    <xf numFmtId="0" fontId="9" fillId="0" borderId="26" xfId="0" quotePrefix="1" applyFont="1" applyFill="1" applyBorder="1" applyAlignment="1">
      <alignment horizontal="distributed" vertical="center" indent="3"/>
    </xf>
    <xf numFmtId="0" fontId="9" fillId="0" borderId="0" xfId="0" quotePrefix="1" applyFont="1" applyFill="1" applyBorder="1" applyAlignment="1">
      <alignment horizontal="distributed" vertical="center" indent="3"/>
    </xf>
    <xf numFmtId="0" fontId="9" fillId="0" borderId="12" xfId="0" quotePrefix="1" applyFont="1" applyFill="1" applyBorder="1" applyAlignment="1">
      <alignment horizontal="distributed" vertical="center" indent="3"/>
    </xf>
    <xf numFmtId="0" fontId="9" fillId="0" borderId="15" xfId="0" quotePrefix="1" applyFont="1" applyFill="1" applyBorder="1" applyAlignment="1">
      <alignment horizontal="distributed" vertical="center" indent="3"/>
    </xf>
    <xf numFmtId="0" fontId="9" fillId="0" borderId="23" xfId="0" quotePrefix="1" applyFont="1" applyFill="1" applyBorder="1" applyAlignment="1">
      <alignment horizontal="distributed" vertical="center" indent="3"/>
    </xf>
    <xf numFmtId="38" fontId="9" fillId="0" borderId="28" xfId="2" applyFont="1" applyFill="1" applyBorder="1" applyAlignment="1">
      <alignment horizontal="center" vertical="center" wrapText="1"/>
    </xf>
    <xf numFmtId="38" fontId="9" fillId="0" borderId="22" xfId="2" applyFont="1" applyFill="1" applyBorder="1" applyAlignment="1">
      <alignment horizontal="center" vertical="center"/>
    </xf>
    <xf numFmtId="0" fontId="10" fillId="0" borderId="10" xfId="0" applyFont="1" applyFill="1" applyBorder="1" applyAlignment="1">
      <alignment horizontal="distributed" vertical="center"/>
    </xf>
    <xf numFmtId="38" fontId="9" fillId="0" borderId="24" xfId="2" applyFont="1" applyFill="1" applyBorder="1" applyAlignment="1">
      <alignment horizontal="distributed" vertical="center" indent="2"/>
    </xf>
    <xf numFmtId="38" fontId="9" fillId="0" borderId="20" xfId="2" applyFont="1" applyFill="1" applyBorder="1" applyAlignment="1">
      <alignment horizontal="distributed" vertical="center" indent="2"/>
    </xf>
    <xf numFmtId="38" fontId="9" fillId="0" borderId="2" xfId="2" applyFont="1" applyFill="1" applyBorder="1" applyAlignment="1">
      <alignment horizontal="center" vertical="center" wrapText="1"/>
    </xf>
    <xf numFmtId="38" fontId="9" fillId="0" borderId="24" xfId="2" applyFont="1" applyFill="1" applyBorder="1" applyAlignment="1">
      <alignment horizontal="center" vertical="center" wrapText="1"/>
    </xf>
    <xf numFmtId="38" fontId="9" fillId="0" borderId="5" xfId="2" quotePrefix="1" applyFont="1" applyFill="1" applyBorder="1" applyAlignment="1">
      <alignment horizontal="center" vertical="center"/>
    </xf>
    <xf numFmtId="38" fontId="9" fillId="0" borderId="16" xfId="2" quotePrefix="1" applyFont="1" applyFill="1" applyBorder="1" applyAlignment="1">
      <alignment horizontal="center" vertical="center"/>
    </xf>
    <xf numFmtId="41" fontId="9" fillId="0" borderId="1" xfId="3" applyNumberFormat="1" applyFont="1" applyBorder="1" applyAlignment="1">
      <alignment vertical="center"/>
    </xf>
    <xf numFmtId="41" fontId="9" fillId="0" borderId="5" xfId="3" applyNumberFormat="1" applyFont="1" applyBorder="1" applyAlignment="1">
      <alignment vertical="center"/>
    </xf>
    <xf numFmtId="41" fontId="9" fillId="0" borderId="12" xfId="3" applyNumberFormat="1" applyFont="1" applyBorder="1" applyAlignment="1">
      <alignment vertical="center"/>
    </xf>
    <xf numFmtId="41" fontId="9" fillId="0" borderId="5" xfId="2" applyNumberFormat="1" applyFont="1" applyFill="1" applyBorder="1" applyAlignment="1">
      <alignment horizontal="right" vertical="center"/>
    </xf>
    <xf numFmtId="41" fontId="9" fillId="0" borderId="12" xfId="2" applyNumberFormat="1" applyFont="1" applyFill="1" applyBorder="1" applyAlignment="1">
      <alignment horizontal="right" vertical="center"/>
    </xf>
    <xf numFmtId="41" fontId="9" fillId="0" borderId="5" xfId="2" applyNumberFormat="1" applyFont="1" applyFill="1" applyBorder="1" applyAlignment="1">
      <alignment horizontal="center" vertical="center"/>
    </xf>
    <xf numFmtId="41" fontId="9" fillId="0" borderId="12" xfId="2" applyNumberFormat="1" applyFont="1" applyFill="1" applyBorder="1" applyAlignment="1">
      <alignment horizontal="center" vertical="center"/>
    </xf>
    <xf numFmtId="176" fontId="9" fillId="0" borderId="5" xfId="2" applyNumberFormat="1" applyFont="1" applyFill="1" applyBorder="1" applyAlignment="1">
      <alignment horizontal="right" vertical="center"/>
    </xf>
    <xf numFmtId="176" fontId="9" fillId="0" borderId="0" xfId="2" applyNumberFormat="1" applyFont="1" applyFill="1" applyBorder="1" applyAlignment="1">
      <alignment horizontal="right" vertical="center"/>
    </xf>
    <xf numFmtId="41" fontId="10" fillId="0" borderId="16" xfId="3" applyNumberFormat="1" applyFont="1" applyBorder="1" applyAlignment="1">
      <alignment horizontal="right" vertical="center"/>
    </xf>
    <xf numFmtId="41" fontId="10" fillId="0" borderId="23" xfId="3" applyNumberFormat="1" applyFont="1" applyBorder="1" applyAlignment="1">
      <alignment horizontal="right" vertical="center"/>
    </xf>
    <xf numFmtId="41" fontId="9" fillId="0" borderId="7" xfId="3" applyNumberFormat="1" applyFont="1" applyBorder="1" applyAlignment="1">
      <alignment horizontal="center" vertical="center"/>
    </xf>
    <xf numFmtId="41" fontId="9" fillId="0" borderId="13" xfId="3" applyNumberFormat="1" applyFont="1" applyBorder="1" applyAlignment="1">
      <alignment horizontal="center" vertical="center"/>
    </xf>
    <xf numFmtId="179" fontId="9" fillId="0" borderId="5" xfId="3" applyNumberFormat="1" applyFont="1" applyFill="1" applyBorder="1" applyAlignment="1">
      <alignment horizontal="right" vertical="center"/>
    </xf>
    <xf numFmtId="179" fontId="9" fillId="0" borderId="12" xfId="3" applyNumberFormat="1" applyFont="1" applyFill="1" applyBorder="1" applyAlignment="1">
      <alignment horizontal="right" vertical="center"/>
    </xf>
    <xf numFmtId="180" fontId="9" fillId="0" borderId="5" xfId="3" applyNumberFormat="1" applyFont="1" applyFill="1" applyBorder="1" applyAlignment="1">
      <alignment horizontal="right" vertical="center"/>
    </xf>
    <xf numFmtId="180" fontId="9" fillId="0" borderId="0" xfId="3" applyNumberFormat="1" applyFont="1" applyFill="1" applyBorder="1" applyAlignment="1">
      <alignment horizontal="right" vertical="center"/>
    </xf>
    <xf numFmtId="176" fontId="9" fillId="0" borderId="6" xfId="3" applyNumberFormat="1" applyFont="1" applyFill="1" applyBorder="1" applyAlignment="1">
      <alignment horizontal="right" vertical="center"/>
    </xf>
    <xf numFmtId="176" fontId="9" fillId="0" borderId="4" xfId="3" applyNumberFormat="1" applyFont="1" applyFill="1" applyBorder="1" applyAlignment="1">
      <alignment horizontal="right" vertical="center"/>
    </xf>
    <xf numFmtId="41" fontId="9" fillId="0" borderId="2" xfId="3" applyNumberFormat="1" applyFont="1" applyBorder="1" applyAlignment="1">
      <alignment vertical="center"/>
    </xf>
    <xf numFmtId="176" fontId="9" fillId="0" borderId="5" xfId="3" applyNumberFormat="1" applyFont="1" applyFill="1" applyBorder="1" applyAlignment="1">
      <alignment horizontal="right" vertical="center"/>
    </xf>
    <xf numFmtId="176" fontId="9" fillId="0" borderId="0" xfId="3" applyNumberFormat="1" applyFont="1" applyFill="1" applyBorder="1" applyAlignment="1">
      <alignment horizontal="right" vertical="center"/>
    </xf>
    <xf numFmtId="176" fontId="9" fillId="0" borderId="7" xfId="2" applyNumberFormat="1" applyFont="1" applyFill="1" applyBorder="1" applyAlignment="1">
      <alignment horizontal="right" vertical="center"/>
    </xf>
    <xf numFmtId="176" fontId="9" fillId="0" borderId="10" xfId="2" applyNumberFormat="1" applyFont="1" applyFill="1" applyBorder="1" applyAlignment="1">
      <alignment horizontal="right" vertical="center"/>
    </xf>
    <xf numFmtId="176" fontId="10" fillId="0" borderId="16" xfId="3" applyNumberFormat="1" applyFont="1" applyBorder="1" applyAlignment="1">
      <alignment horizontal="right" vertical="center"/>
    </xf>
    <xf numFmtId="176" fontId="10" fillId="0" borderId="15" xfId="3" applyNumberFormat="1" applyFont="1" applyBorder="1" applyAlignment="1">
      <alignment horizontal="right" vertical="center"/>
    </xf>
    <xf numFmtId="41" fontId="9" fillId="0" borderId="1" xfId="2" applyNumberFormat="1" applyFont="1" applyFill="1" applyBorder="1" applyAlignment="1">
      <alignment horizontal="right" vertical="center"/>
    </xf>
    <xf numFmtId="176" fontId="9" fillId="0" borderId="5" xfId="2" applyNumberFormat="1" applyFont="1" applyFill="1" applyBorder="1" applyAlignment="1">
      <alignment vertical="center"/>
    </xf>
    <xf numFmtId="176" fontId="9" fillId="0" borderId="0" xfId="2" applyNumberFormat="1" applyFont="1" applyFill="1" applyBorder="1" applyAlignment="1">
      <alignment vertical="center"/>
    </xf>
    <xf numFmtId="41" fontId="9" fillId="0" borderId="5" xfId="2" applyNumberFormat="1" applyFont="1" applyFill="1" applyBorder="1" applyAlignment="1">
      <alignment vertical="center"/>
    </xf>
    <xf numFmtId="41" fontId="9" fillId="0" borderId="12" xfId="2" applyNumberFormat="1" applyFont="1" applyFill="1" applyBorder="1" applyAlignment="1">
      <alignment vertical="center"/>
    </xf>
    <xf numFmtId="0" fontId="8" fillId="0" borderId="0" xfId="0" applyFont="1" applyFill="1" applyAlignment="1">
      <alignment horizontal="left" vertical="center"/>
    </xf>
    <xf numFmtId="0" fontId="9" fillId="0" borderId="26" xfId="0" applyFont="1" applyFill="1" applyBorder="1" applyAlignment="1">
      <alignment horizontal="distributed" vertical="center" indent="1"/>
    </xf>
    <xf numFmtId="0" fontId="9" fillId="0" borderId="23" xfId="0" applyFont="1" applyFill="1" applyBorder="1" applyAlignment="1">
      <alignment horizontal="distributed" vertical="center" indent="1"/>
    </xf>
    <xf numFmtId="0" fontId="9" fillId="0" borderId="25" xfId="0" applyFont="1" applyFill="1" applyBorder="1" applyAlignment="1">
      <alignment horizontal="distributed" vertical="center" indent="2"/>
    </xf>
    <xf numFmtId="0" fontId="9" fillId="0" borderId="14" xfId="0" applyFont="1" applyFill="1" applyBorder="1" applyAlignment="1">
      <alignment horizontal="distributed" vertical="center" indent="2"/>
    </xf>
    <xf numFmtId="0" fontId="9" fillId="0" borderId="0" xfId="0" applyFont="1" applyFill="1" applyAlignment="1">
      <alignment vertical="center" wrapText="1"/>
    </xf>
    <xf numFmtId="0" fontId="9" fillId="0" borderId="24" xfId="0" applyFont="1" applyFill="1" applyBorder="1" applyAlignment="1">
      <alignment horizontal="distributed" vertical="center" wrapText="1" indent="2"/>
    </xf>
    <xf numFmtId="0" fontId="9" fillId="0" borderId="20" xfId="0" applyFont="1" applyFill="1" applyBorder="1" applyAlignment="1">
      <alignment horizontal="distributed" vertical="center" wrapText="1" indent="2"/>
    </xf>
    <xf numFmtId="0" fontId="9" fillId="0" borderId="16" xfId="0" applyFont="1" applyFill="1" applyBorder="1" applyAlignment="1">
      <alignment horizontal="distributed" vertical="center" wrapText="1" indent="2"/>
    </xf>
    <xf numFmtId="0" fontId="9" fillId="0" borderId="15" xfId="0" applyFont="1" applyFill="1" applyBorder="1" applyAlignment="1">
      <alignment horizontal="distributed" vertical="center" wrapText="1" indent="2"/>
    </xf>
    <xf numFmtId="41" fontId="9" fillId="0" borderId="1" xfId="2" applyNumberFormat="1" applyFont="1" applyFill="1" applyBorder="1" applyAlignment="1">
      <alignment vertical="center"/>
    </xf>
    <xf numFmtId="0" fontId="9" fillId="0" borderId="24" xfId="0" applyFont="1" applyFill="1" applyBorder="1" applyAlignment="1">
      <alignment horizontal="distributed" indent="2"/>
    </xf>
    <xf numFmtId="0" fontId="9" fillId="0" borderId="20" xfId="0" applyFont="1" applyFill="1" applyBorder="1" applyAlignment="1">
      <alignment horizontal="distributed" indent="2"/>
    </xf>
    <xf numFmtId="0" fontId="9" fillId="0" borderId="16" xfId="0" applyFont="1" applyFill="1" applyBorder="1" applyAlignment="1">
      <alignment horizontal="distributed" vertical="top" indent="1"/>
    </xf>
    <xf numFmtId="0" fontId="9" fillId="0" borderId="15" xfId="0" applyFont="1" applyFill="1" applyBorder="1" applyAlignment="1">
      <alignment horizontal="distributed" vertical="top" indent="1"/>
    </xf>
    <xf numFmtId="0" fontId="9" fillId="0" borderId="24" xfId="4" applyFont="1" applyFill="1" applyBorder="1" applyAlignment="1">
      <alignment horizontal="distributed" indent="2"/>
    </xf>
    <xf numFmtId="0" fontId="9" fillId="0" borderId="20" xfId="4" applyFont="1" applyFill="1" applyBorder="1" applyAlignment="1">
      <alignment horizontal="distributed" indent="2"/>
    </xf>
    <xf numFmtId="0" fontId="9" fillId="0" borderId="16" xfId="4" applyFont="1" applyFill="1" applyBorder="1" applyAlignment="1">
      <alignment horizontal="distributed" vertical="top" indent="1"/>
    </xf>
    <xf numFmtId="0" fontId="9" fillId="0" borderId="15" xfId="4" applyFont="1" applyFill="1" applyBorder="1" applyAlignment="1">
      <alignment horizontal="distributed" vertical="top" indent="1"/>
    </xf>
    <xf numFmtId="0" fontId="9" fillId="0" borderId="24" xfId="0" quotePrefix="1" applyFont="1" applyFill="1" applyBorder="1" applyAlignment="1">
      <alignment horizontal="distributed" indent="2"/>
    </xf>
    <xf numFmtId="0" fontId="9" fillId="0" borderId="20" xfId="0" quotePrefix="1" applyFont="1" applyFill="1" applyBorder="1" applyAlignment="1">
      <alignment horizontal="distributed" indent="2"/>
    </xf>
    <xf numFmtId="0" fontId="9" fillId="0" borderId="16" xfId="0" quotePrefix="1" applyFont="1" applyFill="1" applyBorder="1" applyAlignment="1">
      <alignment horizontal="distributed" vertical="top" indent="1"/>
    </xf>
    <xf numFmtId="0" fontId="9" fillId="0" borderId="15" xfId="0" quotePrefix="1" applyFont="1" applyFill="1" applyBorder="1" applyAlignment="1">
      <alignment horizontal="distributed" vertical="top" indent="1"/>
    </xf>
    <xf numFmtId="0" fontId="9" fillId="0" borderId="23" xfId="0" applyFont="1" applyFill="1" applyBorder="1" applyAlignment="1">
      <alignment horizontal="distributed" vertical="top" indent="1"/>
    </xf>
    <xf numFmtId="0" fontId="9" fillId="0" borderId="26" xfId="0" quotePrefix="1" applyFont="1" applyFill="1" applyBorder="1" applyAlignment="1">
      <alignment horizontal="distributed" indent="2"/>
    </xf>
    <xf numFmtId="0" fontId="9" fillId="0" borderId="23" xfId="0" quotePrefix="1" applyFont="1" applyFill="1" applyBorder="1" applyAlignment="1">
      <alignment horizontal="distributed" vertical="top" indent="1"/>
    </xf>
    <xf numFmtId="0" fontId="9" fillId="0" borderId="26" xfId="0" applyFont="1" applyFill="1" applyBorder="1" applyAlignment="1">
      <alignment horizontal="distributed" indent="2"/>
    </xf>
    <xf numFmtId="0" fontId="6" fillId="0" borderId="1" xfId="0" applyFont="1" applyFill="1" applyBorder="1" applyAlignment="1">
      <alignment horizontal="center" vertical="center"/>
    </xf>
    <xf numFmtId="0" fontId="6" fillId="0" borderId="14" xfId="0" applyFont="1" applyFill="1" applyBorder="1" applyAlignment="1">
      <alignment horizontal="center" vertical="center"/>
    </xf>
    <xf numFmtId="0" fontId="9" fillId="0" borderId="0" xfId="0" applyFont="1" applyFill="1" applyBorder="1" applyAlignment="1">
      <alignment horizontal="distributed" vertical="center" justifyLastLine="1"/>
    </xf>
    <xf numFmtId="0" fontId="9" fillId="0" borderId="4" xfId="0" applyFont="1" applyFill="1" applyBorder="1" applyAlignment="1">
      <alignment horizontal="distributed" vertical="center"/>
    </xf>
    <xf numFmtId="0" fontId="6" fillId="0" borderId="0" xfId="0" applyFont="1" applyFill="1" applyBorder="1" applyAlignment="1">
      <alignment horizontal="distributed" vertical="center" wrapText="1"/>
    </xf>
    <xf numFmtId="0" fontId="9" fillId="0" borderId="20" xfId="0" applyFont="1" applyFill="1" applyBorder="1" applyAlignment="1">
      <alignment horizontal="distributed" vertical="center" indent="1"/>
    </xf>
    <xf numFmtId="0" fontId="9" fillId="0" borderId="0" xfId="0" applyFont="1" applyFill="1" applyBorder="1" applyAlignment="1">
      <alignment horizontal="distributed" vertical="center" indent="1"/>
    </xf>
    <xf numFmtId="0" fontId="9" fillId="0" borderId="12" xfId="0" applyFont="1" applyFill="1" applyBorder="1" applyAlignment="1">
      <alignment horizontal="distributed" vertical="center" indent="1"/>
    </xf>
    <xf numFmtId="0" fontId="9" fillId="0" borderId="15" xfId="0" applyFont="1" applyFill="1" applyBorder="1" applyAlignment="1">
      <alignment horizontal="distributed" vertical="center" indent="1"/>
    </xf>
    <xf numFmtId="0" fontId="10" fillId="0" borderId="24" xfId="0" applyFont="1" applyBorder="1" applyAlignment="1">
      <alignment horizontal="distributed" indent="2"/>
    </xf>
    <xf numFmtId="0" fontId="10" fillId="0" borderId="20" xfId="0" applyFont="1" applyBorder="1" applyAlignment="1">
      <alignment horizontal="distributed" indent="2"/>
    </xf>
    <xf numFmtId="0" fontId="10" fillId="0" borderId="16" xfId="0" applyFont="1" applyBorder="1" applyAlignment="1">
      <alignment horizontal="distributed" vertical="top" indent="1"/>
    </xf>
    <xf numFmtId="0" fontId="10" fillId="0" borderId="15" xfId="0" applyFont="1" applyBorder="1" applyAlignment="1">
      <alignment horizontal="distributed" vertical="top" indent="1"/>
    </xf>
    <xf numFmtId="0" fontId="11" fillId="0" borderId="0" xfId="4" applyFont="1" applyFill="1" applyAlignment="1">
      <alignment horizontal="left" vertical="center"/>
    </xf>
    <xf numFmtId="0" fontId="9" fillId="0" borderId="21" xfId="0" applyFont="1" applyFill="1" applyBorder="1" applyAlignment="1">
      <alignment horizontal="distributed" vertical="center" indent="5"/>
    </xf>
    <xf numFmtId="0" fontId="9" fillId="0" borderId="11" xfId="0" applyFont="1" applyFill="1" applyBorder="1" applyAlignment="1">
      <alignment horizontal="distributed" vertical="center" indent="5"/>
    </xf>
    <xf numFmtId="0" fontId="9" fillId="0" borderId="30" xfId="0" applyFont="1" applyFill="1" applyBorder="1" applyAlignment="1">
      <alignment horizontal="distributed" vertical="center" indent="5"/>
    </xf>
    <xf numFmtId="0" fontId="9" fillId="0" borderId="25" xfId="0" applyFont="1" applyFill="1" applyBorder="1" applyAlignment="1">
      <alignment horizontal="distributed" vertical="center" indent="1"/>
    </xf>
    <xf numFmtId="0" fontId="9" fillId="0" borderId="14" xfId="0" applyFont="1" applyFill="1" applyBorder="1" applyAlignment="1">
      <alignment horizontal="distributed" vertical="center" indent="1"/>
    </xf>
    <xf numFmtId="0" fontId="9" fillId="0" borderId="22" xfId="0" applyFont="1" applyFill="1" applyBorder="1" applyAlignment="1">
      <alignment horizontal="distributed" vertical="center" indent="4"/>
    </xf>
    <xf numFmtId="0" fontId="9" fillId="0" borderId="21" xfId="0" applyFont="1" applyFill="1" applyBorder="1" applyAlignment="1">
      <alignment horizontal="distributed" vertical="center" indent="4"/>
    </xf>
    <xf numFmtId="0" fontId="11" fillId="0" borderId="0" xfId="0" applyFont="1" applyFill="1" applyBorder="1" applyAlignment="1">
      <alignment horizontal="left" vertical="center"/>
    </xf>
  </cellXfs>
  <cellStyles count="6">
    <cellStyle name="ハイパーリンク" xfId="1" builtinId="8"/>
    <cellStyle name="桁区切り" xfId="2" builtinId="6"/>
    <cellStyle name="桁区切り 2" xfId="3" xr:uid="{00000000-0005-0000-0000-000002000000}"/>
    <cellStyle name="標準" xfId="0" builtinId="0"/>
    <cellStyle name="標準 2" xfId="4" xr:uid="{00000000-0005-0000-0000-000004000000}"/>
    <cellStyle name="標準 3"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20"/>
  <sheetViews>
    <sheetView showGridLines="0" tabSelected="1" zoomScaleNormal="100" workbookViewId="0"/>
  </sheetViews>
  <sheetFormatPr defaultColWidth="4.625" defaultRowHeight="20.100000000000001" customHeight="1" x14ac:dyDescent="0.15"/>
  <cols>
    <col min="1" max="16384" width="4.625" style="198"/>
  </cols>
  <sheetData>
    <row r="1" spans="1:20" s="197" customFormat="1" ht="20.100000000000001" customHeight="1" x14ac:dyDescent="0.15">
      <c r="A1" s="196" t="s">
        <v>110</v>
      </c>
    </row>
    <row r="3" spans="1:20" ht="20.100000000000001" customHeight="1" x14ac:dyDescent="0.15">
      <c r="A3" s="394" t="s">
        <v>111</v>
      </c>
      <c r="B3" s="394"/>
      <c r="C3" s="394"/>
      <c r="D3" s="394"/>
      <c r="E3" s="394"/>
    </row>
    <row r="4" spans="1:20" ht="20.100000000000001" customHeight="1" x14ac:dyDescent="0.15">
      <c r="A4" s="199"/>
      <c r="B4" s="392" t="s">
        <v>419</v>
      </c>
      <c r="C4" s="392"/>
      <c r="D4" s="392"/>
      <c r="E4" s="392"/>
      <c r="F4" s="392"/>
      <c r="G4" s="392"/>
      <c r="H4" s="392"/>
      <c r="I4" s="392"/>
      <c r="J4" s="392"/>
      <c r="K4" s="392"/>
      <c r="L4" s="392"/>
      <c r="M4" s="57"/>
      <c r="N4" s="57"/>
      <c r="O4" s="57"/>
    </row>
    <row r="5" spans="1:20" ht="20.100000000000001" customHeight="1" x14ac:dyDescent="0.15">
      <c r="A5" s="199"/>
      <c r="B5" s="395" t="s">
        <v>420</v>
      </c>
      <c r="C5" s="395"/>
      <c r="D5" s="395"/>
      <c r="E5" s="395"/>
      <c r="F5" s="395"/>
      <c r="G5" s="395"/>
      <c r="H5" s="395"/>
      <c r="I5" s="395"/>
      <c r="J5" s="395"/>
      <c r="K5" s="395"/>
      <c r="L5" s="395"/>
      <c r="M5" s="57"/>
      <c r="N5" s="57"/>
      <c r="O5" s="57"/>
    </row>
    <row r="6" spans="1:20" ht="20.100000000000001" customHeight="1" x14ac:dyDescent="0.15">
      <c r="A6" s="199"/>
      <c r="B6" s="395" t="s">
        <v>112</v>
      </c>
      <c r="C6" s="395"/>
      <c r="D6" s="395"/>
      <c r="E6" s="395"/>
      <c r="F6" s="395"/>
      <c r="G6" s="395"/>
      <c r="H6" s="395"/>
      <c r="I6" s="395"/>
      <c r="J6" s="395"/>
      <c r="K6" s="395"/>
      <c r="L6" s="395"/>
      <c r="M6" s="395"/>
      <c r="N6" s="395"/>
      <c r="O6" s="395"/>
      <c r="P6" s="200"/>
      <c r="Q6" s="200"/>
    </row>
    <row r="7" spans="1:20" ht="20.100000000000001" customHeight="1" x14ac:dyDescent="0.15">
      <c r="A7" s="199"/>
      <c r="B7" s="395" t="s">
        <v>284</v>
      </c>
      <c r="C7" s="395"/>
      <c r="D7" s="395"/>
      <c r="E7" s="395"/>
      <c r="F7" s="395"/>
      <c r="G7" s="395"/>
      <c r="H7" s="395"/>
      <c r="I7" s="395"/>
      <c r="J7" s="395"/>
      <c r="K7" s="57"/>
      <c r="L7" s="57"/>
      <c r="M7" s="57"/>
      <c r="N7" s="57"/>
      <c r="O7" s="57"/>
    </row>
    <row r="8" spans="1:20" s="199" customFormat="1" ht="20.100000000000001" customHeight="1" x14ac:dyDescent="0.15">
      <c r="B8" s="393" t="s">
        <v>285</v>
      </c>
      <c r="C8" s="393"/>
    </row>
    <row r="9" spans="1:20" s="199" customFormat="1" ht="20.100000000000001" customHeight="1" x14ac:dyDescent="0.15">
      <c r="B9" s="393" t="s">
        <v>286</v>
      </c>
      <c r="C9" s="393"/>
      <c r="D9" s="393"/>
      <c r="E9" s="393"/>
      <c r="F9" s="393"/>
      <c r="G9" s="393"/>
      <c r="H9" s="393"/>
      <c r="I9" s="393"/>
      <c r="J9" s="393"/>
      <c r="K9" s="393"/>
      <c r="L9" s="393"/>
      <c r="M9" s="393"/>
      <c r="N9" s="393"/>
      <c r="O9" s="393"/>
    </row>
    <row r="10" spans="1:20" s="199" customFormat="1" ht="20.100000000000001" customHeight="1" x14ac:dyDescent="0.15">
      <c r="B10" s="393" t="s">
        <v>287</v>
      </c>
      <c r="C10" s="393"/>
      <c r="D10" s="393"/>
      <c r="E10" s="393"/>
      <c r="F10" s="393"/>
      <c r="G10" s="393"/>
      <c r="H10" s="393"/>
      <c r="I10" s="393"/>
      <c r="J10" s="393"/>
      <c r="K10" s="393"/>
      <c r="L10" s="393"/>
      <c r="M10" s="393"/>
      <c r="N10" s="393"/>
      <c r="O10" s="393"/>
    </row>
    <row r="11" spans="1:20" s="199" customFormat="1" ht="20.100000000000001" customHeight="1" x14ac:dyDescent="0.15">
      <c r="B11" s="393" t="s">
        <v>288</v>
      </c>
      <c r="C11" s="393"/>
      <c r="D11" s="393"/>
      <c r="E11" s="393"/>
      <c r="F11" s="393"/>
      <c r="G11" s="393"/>
      <c r="H11" s="393"/>
      <c r="I11" s="393"/>
      <c r="J11" s="393"/>
      <c r="K11" s="393"/>
      <c r="L11" s="393"/>
      <c r="M11" s="393"/>
      <c r="N11" s="393"/>
      <c r="O11" s="393"/>
      <c r="P11" s="393"/>
      <c r="Q11" s="393"/>
      <c r="R11" s="393"/>
      <c r="S11" s="393"/>
    </row>
    <row r="12" spans="1:20" ht="20.100000000000001" customHeight="1" x14ac:dyDescent="0.15">
      <c r="A12" s="395" t="s">
        <v>113</v>
      </c>
      <c r="B12" s="395"/>
      <c r="C12" s="395"/>
      <c r="H12" s="200"/>
      <c r="I12" s="200"/>
      <c r="J12" s="200"/>
      <c r="K12" s="200"/>
      <c r="L12" s="57"/>
      <c r="M12" s="57"/>
      <c r="N12" s="57"/>
      <c r="O12" s="57"/>
    </row>
    <row r="13" spans="1:20" ht="20.100000000000001" customHeight="1" x14ac:dyDescent="0.15">
      <c r="B13" s="395" t="s">
        <v>114</v>
      </c>
      <c r="C13" s="395"/>
      <c r="D13" s="395"/>
      <c r="E13" s="395"/>
      <c r="F13" s="395"/>
      <c r="H13" s="200"/>
      <c r="I13" s="200"/>
      <c r="J13" s="200"/>
      <c r="K13" s="200"/>
      <c r="L13" s="200"/>
      <c r="M13" s="200"/>
      <c r="N13" s="200"/>
      <c r="O13" s="200"/>
      <c r="P13" s="200"/>
      <c r="Q13" s="200"/>
    </row>
    <row r="14" spans="1:20" ht="20.100000000000001" customHeight="1" x14ac:dyDescent="0.15">
      <c r="B14" s="395" t="s">
        <v>115</v>
      </c>
      <c r="C14" s="395"/>
      <c r="D14" s="395"/>
      <c r="E14" s="395"/>
      <c r="F14" s="395"/>
    </row>
    <row r="15" spans="1:20" ht="20.100000000000001" customHeight="1" x14ac:dyDescent="0.15">
      <c r="B15" s="392" t="s">
        <v>125</v>
      </c>
      <c r="C15" s="392"/>
      <c r="D15" s="392"/>
      <c r="E15" s="392"/>
      <c r="F15" s="392"/>
      <c r="G15" s="200"/>
      <c r="H15" s="200"/>
      <c r="I15" s="200"/>
      <c r="J15" s="200"/>
      <c r="K15" s="200"/>
      <c r="L15" s="200"/>
      <c r="M15" s="200"/>
      <c r="N15" s="200"/>
      <c r="O15" s="200"/>
    </row>
    <row r="16" spans="1:20" ht="20.100000000000001" customHeight="1" x14ac:dyDescent="0.15">
      <c r="B16" s="395" t="s">
        <v>126</v>
      </c>
      <c r="C16" s="395"/>
      <c r="D16" s="395"/>
      <c r="E16" s="395"/>
      <c r="F16" s="395"/>
      <c r="G16" s="200"/>
      <c r="H16" s="200"/>
      <c r="I16" s="200"/>
      <c r="J16" s="200"/>
      <c r="K16" s="200"/>
      <c r="L16" s="200"/>
      <c r="M16" s="200"/>
      <c r="N16" s="200"/>
      <c r="O16" s="200"/>
      <c r="P16" s="200"/>
      <c r="Q16" s="200"/>
      <c r="R16" s="200"/>
      <c r="S16" s="200"/>
      <c r="T16" s="200"/>
    </row>
    <row r="17" spans="1:20" ht="20.100000000000001" customHeight="1" x14ac:dyDescent="0.15">
      <c r="B17" s="392" t="s">
        <v>127</v>
      </c>
      <c r="C17" s="392"/>
      <c r="D17" s="392"/>
      <c r="E17" s="392"/>
      <c r="F17" s="392"/>
      <c r="G17" s="57"/>
      <c r="K17" s="200"/>
      <c r="L17" s="200"/>
      <c r="M17" s="200"/>
      <c r="N17" s="200"/>
      <c r="O17" s="200"/>
      <c r="P17" s="200"/>
      <c r="Q17" s="200"/>
      <c r="R17" s="200"/>
      <c r="S17" s="200"/>
      <c r="T17" s="200"/>
    </row>
    <row r="18" spans="1:20" ht="20.100000000000001" customHeight="1" x14ac:dyDescent="0.15">
      <c r="A18" s="395" t="s">
        <v>116</v>
      </c>
      <c r="B18" s="395"/>
      <c r="C18" s="395"/>
    </row>
    <row r="19" spans="1:20" ht="20.100000000000001" customHeight="1" x14ac:dyDescent="0.15">
      <c r="B19" s="395" t="s">
        <v>117</v>
      </c>
      <c r="C19" s="395"/>
      <c r="D19" s="395"/>
      <c r="E19" s="395"/>
      <c r="F19" s="396"/>
    </row>
    <row r="20" spans="1:20" ht="20.100000000000001" customHeight="1" x14ac:dyDescent="0.15">
      <c r="B20" s="395" t="s">
        <v>118</v>
      </c>
      <c r="C20" s="395"/>
      <c r="D20" s="395"/>
      <c r="E20" s="395"/>
    </row>
  </sheetData>
  <mergeCells count="18">
    <mergeCell ref="B20:E20"/>
    <mergeCell ref="B16:F16"/>
    <mergeCell ref="B17:F17"/>
    <mergeCell ref="A18:C18"/>
    <mergeCell ref="B19:F19"/>
    <mergeCell ref="B15:F15"/>
    <mergeCell ref="B9:O9"/>
    <mergeCell ref="B8:C8"/>
    <mergeCell ref="A3:E3"/>
    <mergeCell ref="B6:O6"/>
    <mergeCell ref="B7:J7"/>
    <mergeCell ref="B13:F13"/>
    <mergeCell ref="B14:F14"/>
    <mergeCell ref="B11:S11"/>
    <mergeCell ref="B10:O10"/>
    <mergeCell ref="B4:L4"/>
    <mergeCell ref="B5:L5"/>
    <mergeCell ref="A12:C12"/>
  </mergeCells>
  <phoneticPr fontId="2"/>
  <hyperlinks>
    <hyperlink ref="A3:D3" location="商業１!A1" display="１．商業統計調査結果" xr:uid="{00000000-0004-0000-0000-000000000000}"/>
    <hyperlink ref="B4:K4" location="商業１!A3" display="１－（１）産業小分類別商店数・従業者数・年間商品販売額" xr:uid="{00000000-0004-0000-0000-000001000000}"/>
    <hyperlink ref="B5:K5" location="商業２!A1" display="１－（２）産業中分類別商店数・従業者数・売場面積の推移" xr:uid="{00000000-0004-0000-0000-000002000000}"/>
    <hyperlink ref="A12:C12" location="貿易１!A1" display="２．外国貿易" xr:uid="{00000000-0004-0000-0000-000003000000}"/>
    <hyperlink ref="B13:F13" location="貿易１!A9" display="２－（１）年月別輸出入額" xr:uid="{00000000-0004-0000-0000-000004000000}"/>
    <hyperlink ref="B14:F14" location="貿易２!A1" display="２－（２）品目別輸出状況" xr:uid="{00000000-0004-0000-0000-000005000000}"/>
    <hyperlink ref="B15:F15" location="貿易２!A17" display="２－（３）品目別輸入状況" xr:uid="{00000000-0004-0000-0000-000006000000}"/>
    <hyperlink ref="B16:F16" location="貿易３!A1" display="２－（４）地域別輸出状況" xr:uid="{00000000-0004-0000-0000-000007000000}"/>
    <hyperlink ref="A18:C18" location="市場１!A1" display="３．卸売市場" xr:uid="{00000000-0004-0000-0000-000009000000}"/>
    <hyperlink ref="B19:E19" location="市場１!A3" display="３－（１）青果物取扱高" xr:uid="{00000000-0004-0000-0000-00000A000000}"/>
    <hyperlink ref="B20:E20" location="市場２!A1" display="３－（２）花き取扱高" xr:uid="{00000000-0004-0000-0000-00000B000000}"/>
    <hyperlink ref="B6:O6" location="商業３!A1" display="１－（３）産業中分類別年間商品販売額・商品手持額・その他の収入額の推移" xr:uid="{00000000-0004-0000-0000-00000C000000}"/>
    <hyperlink ref="B4:L4" location="商業１!A5" display="１－（１）産業小分類別事業所数・従業者数・年間商品販売額" xr:uid="{00000000-0004-0000-0000-00000D000000}"/>
    <hyperlink ref="B5:L5" location="'商業２ '!A1" display="１－（２）産業中分類別商店数・従業者数・売場面積の推移" xr:uid="{00000000-0004-0000-0000-00000E000000}"/>
    <hyperlink ref="A3:E3" location="商業１!A1" display="１．商業統計調査結果" xr:uid="{00000000-0004-0000-0000-00000F000000}"/>
    <hyperlink ref="B7:J7" location="'商業４（道内）'!A1" display="１－（４）　道内各市、釧路総合振興局管内の商業" xr:uid="{00000000-0004-0000-0000-000010000000}"/>
    <hyperlink ref="B8:C8" location="商業Ａ!A1" display="別表" xr:uid="{00000000-0004-0000-0000-000011000000}"/>
    <hyperlink ref="B9:O9" location="商業Ａ!A1" display="１－（Ａ）産業小分類別商店数・従業者数・年間商品販売額（平成14～19年）" xr:uid="{00000000-0004-0000-0000-000012000000}"/>
    <hyperlink ref="B10:O10" location="商業Ｂ!A1" display="１－（Ｂ）産業中分類別商店数・従業者数・売場面積の推移（平成14年～19年）" xr:uid="{00000000-0004-0000-0000-000013000000}"/>
    <hyperlink ref="B11:S11" location="商業Ｃ!A1" display="１－（C）産業中分類別年間商品販売額・商品手持額・その他の収入額の推移（平成14年～19年）" xr:uid="{00000000-0004-0000-0000-000014000000}"/>
    <hyperlink ref="B17:F17" location="貿易4!A1" display="２－（５）地域別輸入状況" xr:uid="{00000000-0004-0000-0000-000008000000}"/>
  </hyperlinks>
  <pageMargins left="0.74803149606299213" right="0.74803149606299213"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A55"/>
  <sheetViews>
    <sheetView showGridLines="0" zoomScaleNormal="100" workbookViewId="0">
      <pane xSplit="5" topLeftCell="F1" activePane="topRight" state="frozen"/>
      <selection sqref="A1:I1"/>
      <selection pane="topRight"/>
    </sheetView>
  </sheetViews>
  <sheetFormatPr defaultRowHeight="12" x14ac:dyDescent="0.15"/>
  <cols>
    <col min="1" max="1" width="0.625" style="31" customWidth="1"/>
    <col min="2" max="2" width="1.625" style="31" customWidth="1"/>
    <col min="3" max="3" width="9.125" style="31" customWidth="1"/>
    <col min="4" max="4" width="0.75" style="31" customWidth="1"/>
    <col min="5" max="5" width="3.25" style="31" customWidth="1"/>
    <col min="6" max="37" width="8" style="31" customWidth="1"/>
    <col min="38" max="51" width="9" style="2"/>
    <col min="52" max="53" width="9" style="380" customWidth="1"/>
    <col min="54" max="16384" width="9" style="31"/>
  </cols>
  <sheetData>
    <row r="1" spans="1:53" s="5" customFormat="1" ht="20.100000000000001" customHeight="1" x14ac:dyDescent="0.15">
      <c r="A1" s="189" t="s">
        <v>102</v>
      </c>
      <c r="B1" s="189"/>
      <c r="C1" s="189"/>
      <c r="D1" s="189"/>
      <c r="E1" s="189"/>
      <c r="F1" s="189"/>
      <c r="G1" s="189"/>
      <c r="H1" s="189"/>
      <c r="I1" s="189"/>
      <c r="J1" s="189"/>
      <c r="K1" s="189"/>
      <c r="L1" s="189"/>
      <c r="M1" s="189"/>
      <c r="N1" s="189"/>
      <c r="O1" s="189"/>
      <c r="P1" s="189"/>
      <c r="Q1" s="189"/>
      <c r="R1" s="189"/>
      <c r="S1" s="189"/>
      <c r="T1" s="189"/>
      <c r="U1" s="189"/>
      <c r="V1" s="189"/>
      <c r="W1" s="189"/>
      <c r="AZ1" s="355"/>
      <c r="BA1" s="355"/>
    </row>
    <row r="2" spans="1:53" s="5" customFormat="1" ht="13.5" x14ac:dyDescent="0.15">
      <c r="A2" s="2" t="s">
        <v>109</v>
      </c>
      <c r="B2" s="2"/>
      <c r="C2" s="2"/>
      <c r="D2" s="2"/>
      <c r="E2" s="2"/>
      <c r="F2" s="2"/>
      <c r="G2" s="2"/>
      <c r="H2" s="2"/>
      <c r="I2" s="2"/>
      <c r="J2" s="2"/>
      <c r="K2" s="2"/>
      <c r="L2" s="2"/>
      <c r="M2" s="31"/>
      <c r="AZ2" s="355"/>
      <c r="BA2" s="355"/>
    </row>
    <row r="3" spans="1:53" s="5" customFormat="1" ht="15" customHeight="1" x14ac:dyDescent="0.15">
      <c r="A3" s="623" t="s">
        <v>173</v>
      </c>
      <c r="B3" s="623"/>
      <c r="C3" s="623"/>
      <c r="D3" s="592"/>
      <c r="E3" s="404" t="s">
        <v>175</v>
      </c>
      <c r="F3" s="602" t="s">
        <v>351</v>
      </c>
      <c r="G3" s="617"/>
      <c r="H3" s="602" t="s">
        <v>311</v>
      </c>
      <c r="I3" s="617"/>
      <c r="J3" s="602" t="s">
        <v>352</v>
      </c>
      <c r="K3" s="617"/>
      <c r="L3" s="602" t="s">
        <v>310</v>
      </c>
      <c r="M3" s="617"/>
      <c r="N3" s="602" t="s">
        <v>353</v>
      </c>
      <c r="O3" s="617"/>
      <c r="P3" s="602" t="s">
        <v>354</v>
      </c>
      <c r="Q3" s="617"/>
      <c r="R3" s="602" t="s">
        <v>308</v>
      </c>
      <c r="S3" s="617"/>
      <c r="T3" s="602" t="s">
        <v>355</v>
      </c>
      <c r="U3" s="617"/>
      <c r="V3" s="602" t="s">
        <v>356</v>
      </c>
      <c r="W3" s="617"/>
      <c r="X3" s="602" t="s">
        <v>357</v>
      </c>
      <c r="Y3" s="617"/>
      <c r="Z3" s="602" t="s">
        <v>358</v>
      </c>
      <c r="AA3" s="617"/>
      <c r="AB3" s="602" t="s">
        <v>359</v>
      </c>
      <c r="AC3" s="617"/>
      <c r="AD3" s="602" t="s">
        <v>360</v>
      </c>
      <c r="AE3" s="617"/>
      <c r="AF3" s="602" t="s">
        <v>361</v>
      </c>
      <c r="AG3" s="617"/>
      <c r="AH3" s="602" t="s">
        <v>362</v>
      </c>
      <c r="AI3" s="617"/>
      <c r="AJ3" s="602" t="s">
        <v>363</v>
      </c>
      <c r="AK3" s="617"/>
      <c r="AL3" s="602" t="s">
        <v>365</v>
      </c>
      <c r="AM3" s="603"/>
      <c r="AN3" s="602" t="s">
        <v>428</v>
      </c>
      <c r="AO3" s="603"/>
      <c r="AP3" s="602" t="s">
        <v>437</v>
      </c>
      <c r="AQ3" s="603"/>
      <c r="AR3" s="602" t="s">
        <v>447</v>
      </c>
      <c r="AS3" s="603"/>
      <c r="AT3" s="602" t="s">
        <v>454</v>
      </c>
      <c r="AU3" s="603"/>
      <c r="AV3" s="602" t="s">
        <v>520</v>
      </c>
      <c r="AW3" s="603"/>
      <c r="AX3" s="606" t="s">
        <v>533</v>
      </c>
      <c r="AY3" s="607"/>
      <c r="AZ3" s="627" t="s">
        <v>554</v>
      </c>
      <c r="BA3" s="628"/>
    </row>
    <row r="4" spans="1:53" s="5" customFormat="1" ht="15" customHeight="1" x14ac:dyDescent="0.15">
      <c r="A4" s="624"/>
      <c r="B4" s="624"/>
      <c r="C4" s="624"/>
      <c r="D4" s="625"/>
      <c r="E4" s="618"/>
      <c r="F4" s="604" t="s">
        <v>334</v>
      </c>
      <c r="G4" s="614"/>
      <c r="H4" s="604" t="s">
        <v>335</v>
      </c>
      <c r="I4" s="614"/>
      <c r="J4" s="604" t="s">
        <v>336</v>
      </c>
      <c r="K4" s="614"/>
      <c r="L4" s="604" t="s">
        <v>337</v>
      </c>
      <c r="M4" s="614"/>
      <c r="N4" s="604" t="s">
        <v>338</v>
      </c>
      <c r="O4" s="614"/>
      <c r="P4" s="604" t="s">
        <v>339</v>
      </c>
      <c r="Q4" s="614"/>
      <c r="R4" s="604" t="s">
        <v>340</v>
      </c>
      <c r="S4" s="614"/>
      <c r="T4" s="604" t="s">
        <v>341</v>
      </c>
      <c r="U4" s="614"/>
      <c r="V4" s="604" t="s">
        <v>342</v>
      </c>
      <c r="W4" s="614"/>
      <c r="X4" s="604" t="s">
        <v>343</v>
      </c>
      <c r="Y4" s="614"/>
      <c r="Z4" s="604" t="s">
        <v>344</v>
      </c>
      <c r="AA4" s="614"/>
      <c r="AB4" s="604" t="s">
        <v>345</v>
      </c>
      <c r="AC4" s="614"/>
      <c r="AD4" s="604" t="s">
        <v>346</v>
      </c>
      <c r="AE4" s="614"/>
      <c r="AF4" s="604" t="s">
        <v>347</v>
      </c>
      <c r="AG4" s="614"/>
      <c r="AH4" s="604" t="s">
        <v>348</v>
      </c>
      <c r="AI4" s="614"/>
      <c r="AJ4" s="604" t="s">
        <v>349</v>
      </c>
      <c r="AK4" s="614"/>
      <c r="AL4" s="604" t="s">
        <v>350</v>
      </c>
      <c r="AM4" s="605"/>
      <c r="AN4" s="604" t="s">
        <v>429</v>
      </c>
      <c r="AO4" s="605"/>
      <c r="AP4" s="604" t="s">
        <v>438</v>
      </c>
      <c r="AQ4" s="605"/>
      <c r="AR4" s="604" t="s">
        <v>448</v>
      </c>
      <c r="AS4" s="605"/>
      <c r="AT4" s="604" t="s">
        <v>455</v>
      </c>
      <c r="AU4" s="605"/>
      <c r="AV4" s="604" t="s">
        <v>521</v>
      </c>
      <c r="AW4" s="605"/>
      <c r="AX4" s="608" t="s">
        <v>534</v>
      </c>
      <c r="AY4" s="609"/>
      <c r="AZ4" s="629" t="s">
        <v>555</v>
      </c>
      <c r="BA4" s="630"/>
    </row>
    <row r="5" spans="1:53" s="5" customFormat="1" ht="15" customHeight="1" x14ac:dyDescent="0.15">
      <c r="A5" s="626"/>
      <c r="B5" s="626"/>
      <c r="C5" s="626"/>
      <c r="D5" s="593"/>
      <c r="E5" s="619"/>
      <c r="F5" s="195" t="s">
        <v>176</v>
      </c>
      <c r="G5" s="195" t="s">
        <v>177</v>
      </c>
      <c r="H5" s="195" t="s">
        <v>176</v>
      </c>
      <c r="I5" s="195" t="s">
        <v>177</v>
      </c>
      <c r="J5" s="195" t="s">
        <v>176</v>
      </c>
      <c r="K5" s="195" t="s">
        <v>177</v>
      </c>
      <c r="L5" s="195" t="s">
        <v>176</v>
      </c>
      <c r="M5" s="239" t="s">
        <v>177</v>
      </c>
      <c r="N5" s="195" t="s">
        <v>176</v>
      </c>
      <c r="O5" s="240" t="s">
        <v>177</v>
      </c>
      <c r="P5" s="195" t="s">
        <v>176</v>
      </c>
      <c r="Q5" s="195" t="s">
        <v>177</v>
      </c>
      <c r="R5" s="195" t="s">
        <v>176</v>
      </c>
      <c r="S5" s="240" t="s">
        <v>177</v>
      </c>
      <c r="T5" s="195" t="s">
        <v>176</v>
      </c>
      <c r="U5" s="240" t="s">
        <v>177</v>
      </c>
      <c r="V5" s="195" t="s">
        <v>176</v>
      </c>
      <c r="W5" s="240" t="s">
        <v>177</v>
      </c>
      <c r="X5" s="195" t="s">
        <v>176</v>
      </c>
      <c r="Y5" s="240" t="s">
        <v>177</v>
      </c>
      <c r="Z5" s="195" t="s">
        <v>176</v>
      </c>
      <c r="AA5" s="240" t="s">
        <v>177</v>
      </c>
      <c r="AB5" s="195" t="s">
        <v>176</v>
      </c>
      <c r="AC5" s="240" t="s">
        <v>177</v>
      </c>
      <c r="AD5" s="195" t="s">
        <v>176</v>
      </c>
      <c r="AE5" s="240" t="s">
        <v>177</v>
      </c>
      <c r="AF5" s="240" t="s">
        <v>176</v>
      </c>
      <c r="AG5" s="240" t="s">
        <v>177</v>
      </c>
      <c r="AH5" s="195" t="s">
        <v>176</v>
      </c>
      <c r="AI5" s="240" t="s">
        <v>177</v>
      </c>
      <c r="AJ5" s="195" t="s">
        <v>176</v>
      </c>
      <c r="AK5" s="240" t="s">
        <v>177</v>
      </c>
      <c r="AL5" s="195" t="s">
        <v>176</v>
      </c>
      <c r="AM5" s="240" t="s">
        <v>177</v>
      </c>
      <c r="AN5" s="195" t="s">
        <v>176</v>
      </c>
      <c r="AO5" s="240" t="s">
        <v>177</v>
      </c>
      <c r="AP5" s="195" t="s">
        <v>176</v>
      </c>
      <c r="AQ5" s="240" t="s">
        <v>177</v>
      </c>
      <c r="AR5" s="195" t="s">
        <v>176</v>
      </c>
      <c r="AS5" s="240" t="s">
        <v>177</v>
      </c>
      <c r="AT5" s="195" t="s">
        <v>176</v>
      </c>
      <c r="AU5" s="240" t="s">
        <v>177</v>
      </c>
      <c r="AV5" s="292" t="s">
        <v>176</v>
      </c>
      <c r="AW5" s="240" t="s">
        <v>177</v>
      </c>
      <c r="AX5" s="324" t="s">
        <v>176</v>
      </c>
      <c r="AY5" s="240" t="s">
        <v>177</v>
      </c>
      <c r="AZ5" s="356" t="s">
        <v>176</v>
      </c>
      <c r="BA5" s="357" t="s">
        <v>177</v>
      </c>
    </row>
    <row r="6" spans="1:53" s="5" customFormat="1" ht="6" customHeight="1" x14ac:dyDescent="0.15">
      <c r="A6" s="241"/>
      <c r="B6" s="241"/>
      <c r="C6" s="241"/>
      <c r="D6" s="242"/>
      <c r="E6" s="243"/>
      <c r="F6" s="157"/>
      <c r="G6" s="157"/>
      <c r="H6" s="244"/>
      <c r="I6" s="244"/>
      <c r="J6" s="157"/>
      <c r="K6" s="157"/>
      <c r="L6" s="157"/>
      <c r="M6" s="245"/>
      <c r="N6" s="157"/>
      <c r="O6" s="246"/>
      <c r="P6" s="157"/>
      <c r="Q6" s="157"/>
      <c r="R6" s="157"/>
      <c r="S6" s="246"/>
      <c r="T6" s="157"/>
      <c r="U6" s="246"/>
      <c r="V6" s="157"/>
      <c r="W6" s="246"/>
      <c r="X6" s="157"/>
      <c r="Y6" s="246"/>
      <c r="Z6" s="157"/>
      <c r="AA6" s="246"/>
      <c r="AB6" s="157"/>
      <c r="AC6" s="246"/>
      <c r="AD6" s="157"/>
      <c r="AE6" s="246"/>
      <c r="AF6" s="246"/>
      <c r="AG6" s="246"/>
      <c r="AH6" s="157"/>
      <c r="AI6" s="246"/>
      <c r="AJ6" s="157"/>
      <c r="AK6" s="246"/>
      <c r="AL6" s="157"/>
      <c r="AM6" s="246"/>
      <c r="AN6" s="157"/>
      <c r="AO6" s="246"/>
      <c r="AP6" s="157"/>
      <c r="AQ6" s="246"/>
      <c r="AR6" s="157"/>
      <c r="AS6" s="246"/>
      <c r="AT6" s="157"/>
      <c r="AU6" s="246"/>
      <c r="AV6" s="157"/>
      <c r="AW6" s="246"/>
      <c r="AX6" s="157"/>
      <c r="AY6" s="246"/>
      <c r="AZ6" s="358"/>
      <c r="BA6" s="359"/>
    </row>
    <row r="7" spans="1:53" s="5" customFormat="1" ht="15" customHeight="1" x14ac:dyDescent="0.15">
      <c r="A7" s="36"/>
      <c r="B7" s="620" t="s">
        <v>174</v>
      </c>
      <c r="C7" s="620"/>
      <c r="D7" s="247"/>
      <c r="E7" s="248"/>
      <c r="F7" s="3" t="s">
        <v>57</v>
      </c>
      <c r="G7" s="4">
        <v>6214</v>
      </c>
      <c r="H7" s="3" t="s">
        <v>57</v>
      </c>
      <c r="I7" s="249">
        <v>4376</v>
      </c>
      <c r="J7" s="3" t="s">
        <v>57</v>
      </c>
      <c r="K7" s="4">
        <v>6220</v>
      </c>
      <c r="L7" s="3" t="s">
        <v>57</v>
      </c>
      <c r="M7" s="203">
        <v>6690</v>
      </c>
      <c r="N7" s="3" t="s">
        <v>57</v>
      </c>
      <c r="O7" s="68">
        <v>7296</v>
      </c>
      <c r="P7" s="3" t="s">
        <v>57</v>
      </c>
      <c r="Q7" s="4">
        <v>6929</v>
      </c>
      <c r="R7" s="3" t="s">
        <v>57</v>
      </c>
      <c r="S7" s="68">
        <v>7428</v>
      </c>
      <c r="T7" s="3" t="s">
        <v>57</v>
      </c>
      <c r="U7" s="68">
        <v>6647</v>
      </c>
      <c r="V7" s="3" t="s">
        <v>57</v>
      </c>
      <c r="W7" s="68">
        <v>5745</v>
      </c>
      <c r="X7" s="3" t="s">
        <v>57</v>
      </c>
      <c r="Y7" s="68">
        <v>7677</v>
      </c>
      <c r="Z7" s="3" t="s">
        <v>57</v>
      </c>
      <c r="AA7" s="68">
        <v>6698</v>
      </c>
      <c r="AB7" s="3" t="s">
        <v>57</v>
      </c>
      <c r="AC7" s="68">
        <v>5626</v>
      </c>
      <c r="AD7" s="3" t="s">
        <v>57</v>
      </c>
      <c r="AE7" s="68">
        <v>8171</v>
      </c>
      <c r="AF7" s="45" t="s">
        <v>57</v>
      </c>
      <c r="AG7" s="68">
        <v>9479</v>
      </c>
      <c r="AH7" s="3" t="s">
        <v>57</v>
      </c>
      <c r="AI7" s="68">
        <v>8827</v>
      </c>
      <c r="AJ7" s="3" t="s">
        <v>57</v>
      </c>
      <c r="AK7" s="68">
        <v>8443</v>
      </c>
      <c r="AL7" s="3" t="s">
        <v>57</v>
      </c>
      <c r="AM7" s="68">
        <v>9794</v>
      </c>
      <c r="AN7" s="3" t="s">
        <v>57</v>
      </c>
      <c r="AO7" s="68">
        <v>11418</v>
      </c>
      <c r="AP7" s="3" t="s">
        <v>57</v>
      </c>
      <c r="AQ7" s="68">
        <v>12492</v>
      </c>
      <c r="AR7" s="3" t="s">
        <v>57</v>
      </c>
      <c r="AS7" s="68">
        <v>11510</v>
      </c>
      <c r="AT7" s="3" t="s">
        <v>57</v>
      </c>
      <c r="AU7" s="68">
        <v>13899</v>
      </c>
      <c r="AV7" s="294" t="s">
        <v>57</v>
      </c>
      <c r="AW7" s="295">
        <v>13782</v>
      </c>
      <c r="AX7" s="233" t="s">
        <v>57</v>
      </c>
      <c r="AY7" s="382">
        <v>11720466</v>
      </c>
      <c r="AZ7" s="322" t="s">
        <v>57</v>
      </c>
      <c r="BA7" s="360">
        <v>12728</v>
      </c>
    </row>
    <row r="8" spans="1:53" s="5" customFormat="1" ht="4.5" customHeight="1" x14ac:dyDescent="0.15">
      <c r="A8" s="36"/>
      <c r="B8" s="250"/>
      <c r="C8" s="250"/>
      <c r="D8" s="247"/>
      <c r="E8" s="248"/>
      <c r="F8" s="3"/>
      <c r="G8" s="4"/>
      <c r="H8" s="244"/>
      <c r="I8" s="244"/>
      <c r="J8" s="3"/>
      <c r="K8" s="4"/>
      <c r="L8" s="3"/>
      <c r="M8" s="203"/>
      <c r="N8" s="3"/>
      <c r="O8" s="68"/>
      <c r="P8" s="3"/>
      <c r="Q8" s="4"/>
      <c r="R8" s="3"/>
      <c r="S8" s="68"/>
      <c r="T8" s="3"/>
      <c r="U8" s="68"/>
      <c r="V8" s="3"/>
      <c r="W8" s="68"/>
      <c r="X8" s="3"/>
      <c r="Y8" s="68"/>
      <c r="Z8" s="3"/>
      <c r="AA8" s="68"/>
      <c r="AB8" s="3"/>
      <c r="AC8" s="68"/>
      <c r="AD8" s="3"/>
      <c r="AE8" s="68"/>
      <c r="AF8" s="45"/>
      <c r="AG8" s="68"/>
      <c r="AH8" s="3"/>
      <c r="AI8" s="68"/>
      <c r="AJ8" s="3"/>
      <c r="AK8" s="68"/>
      <c r="AL8" s="3"/>
      <c r="AM8" s="68"/>
      <c r="AN8" s="3"/>
      <c r="AO8" s="68"/>
      <c r="AP8" s="3"/>
      <c r="AQ8" s="68"/>
      <c r="AR8" s="3"/>
      <c r="AS8" s="68"/>
      <c r="AT8" s="3"/>
      <c r="AU8" s="68"/>
      <c r="AV8" s="294"/>
      <c r="AW8" s="295"/>
      <c r="AX8" s="233"/>
      <c r="AY8" s="383"/>
      <c r="AZ8" s="361"/>
      <c r="BA8" s="360"/>
    </row>
    <row r="9" spans="1:53" s="5" customFormat="1" ht="15" customHeight="1" x14ac:dyDescent="0.15">
      <c r="A9" s="36"/>
      <c r="B9" s="466" t="s">
        <v>62</v>
      </c>
      <c r="C9" s="466"/>
      <c r="D9" s="247"/>
      <c r="E9" s="251" t="s">
        <v>74</v>
      </c>
      <c r="F9" s="3">
        <v>10079</v>
      </c>
      <c r="G9" s="4">
        <v>2317</v>
      </c>
      <c r="H9" s="252">
        <v>9099</v>
      </c>
      <c r="I9" s="252">
        <v>2245</v>
      </c>
      <c r="J9" s="3">
        <v>14646</v>
      </c>
      <c r="K9" s="4">
        <v>3248</v>
      </c>
      <c r="L9" s="3">
        <v>15652</v>
      </c>
      <c r="M9" s="203">
        <v>3326</v>
      </c>
      <c r="N9" s="3">
        <v>12679</v>
      </c>
      <c r="O9" s="68">
        <v>3275</v>
      </c>
      <c r="P9" s="3">
        <v>15442</v>
      </c>
      <c r="Q9" s="4">
        <v>3768</v>
      </c>
      <c r="R9" s="3">
        <v>13975</v>
      </c>
      <c r="S9" s="68">
        <v>3249</v>
      </c>
      <c r="T9" s="3">
        <v>9754</v>
      </c>
      <c r="U9" s="68">
        <v>2638</v>
      </c>
      <c r="V9" s="3">
        <v>17636</v>
      </c>
      <c r="W9" s="68">
        <v>3337</v>
      </c>
      <c r="X9" s="3">
        <v>19728</v>
      </c>
      <c r="Y9" s="68">
        <v>4388</v>
      </c>
      <c r="Z9" s="3">
        <v>10291</v>
      </c>
      <c r="AA9" s="68">
        <v>2637</v>
      </c>
      <c r="AB9" s="3">
        <v>11933</v>
      </c>
      <c r="AC9" s="68">
        <v>2613</v>
      </c>
      <c r="AD9" s="3">
        <v>19741</v>
      </c>
      <c r="AE9" s="68">
        <v>3634</v>
      </c>
      <c r="AF9" s="45">
        <v>14010</v>
      </c>
      <c r="AG9" s="68">
        <v>3706</v>
      </c>
      <c r="AH9" s="3">
        <v>11736</v>
      </c>
      <c r="AI9" s="68">
        <v>3467</v>
      </c>
      <c r="AJ9" s="3">
        <v>11027</v>
      </c>
      <c r="AK9" s="68">
        <v>2900</v>
      </c>
      <c r="AL9" s="3">
        <v>11682</v>
      </c>
      <c r="AM9" s="68">
        <v>3660</v>
      </c>
      <c r="AN9" s="3">
        <v>13390</v>
      </c>
      <c r="AO9" s="68">
        <v>3480</v>
      </c>
      <c r="AP9" s="3">
        <v>18761</v>
      </c>
      <c r="AQ9" s="68">
        <v>3741</v>
      </c>
      <c r="AR9" s="3">
        <v>14836</v>
      </c>
      <c r="AS9" s="68">
        <v>2703</v>
      </c>
      <c r="AT9" s="3">
        <v>16144</v>
      </c>
      <c r="AU9" s="68">
        <v>3477</v>
      </c>
      <c r="AV9" s="294">
        <v>11854</v>
      </c>
      <c r="AW9" s="295">
        <v>3680</v>
      </c>
      <c r="AX9" s="233">
        <v>8010</v>
      </c>
      <c r="AY9" s="382">
        <v>2186015</v>
      </c>
      <c r="AZ9" s="361">
        <v>8524</v>
      </c>
      <c r="BA9" s="360">
        <v>2615</v>
      </c>
    </row>
    <row r="10" spans="1:53" s="5" customFormat="1" ht="15" customHeight="1" x14ac:dyDescent="0.15">
      <c r="A10" s="36"/>
      <c r="B10" s="466" t="s">
        <v>58</v>
      </c>
      <c r="C10" s="466"/>
      <c r="D10" s="247"/>
      <c r="E10" s="253"/>
      <c r="F10" s="3" t="s">
        <v>57</v>
      </c>
      <c r="G10" s="4">
        <v>46</v>
      </c>
      <c r="H10" s="3" t="s">
        <v>57</v>
      </c>
      <c r="I10" s="252">
        <v>59</v>
      </c>
      <c r="J10" s="3" t="s">
        <v>57</v>
      </c>
      <c r="K10" s="4">
        <v>177</v>
      </c>
      <c r="L10" s="3" t="s">
        <v>57</v>
      </c>
      <c r="M10" s="203">
        <v>45</v>
      </c>
      <c r="N10" s="3" t="s">
        <v>57</v>
      </c>
      <c r="O10" s="68">
        <v>337</v>
      </c>
      <c r="P10" s="3" t="s">
        <v>57</v>
      </c>
      <c r="Q10" s="4">
        <v>306</v>
      </c>
      <c r="R10" s="3" t="s">
        <v>57</v>
      </c>
      <c r="S10" s="68">
        <v>128</v>
      </c>
      <c r="T10" s="3" t="s">
        <v>57</v>
      </c>
      <c r="U10" s="68">
        <v>701</v>
      </c>
      <c r="V10" s="3" t="s">
        <v>57</v>
      </c>
      <c r="W10" s="68">
        <v>179</v>
      </c>
      <c r="X10" s="3" t="s">
        <v>57</v>
      </c>
      <c r="Y10" s="68">
        <v>123</v>
      </c>
      <c r="Z10" s="3" t="s">
        <v>57</v>
      </c>
      <c r="AA10" s="68">
        <v>119</v>
      </c>
      <c r="AB10" s="3" t="s">
        <v>57</v>
      </c>
      <c r="AC10" s="68">
        <v>135</v>
      </c>
      <c r="AD10" s="3" t="s">
        <v>57</v>
      </c>
      <c r="AE10" s="68">
        <v>558</v>
      </c>
      <c r="AF10" s="45" t="s">
        <v>57</v>
      </c>
      <c r="AG10" s="68">
        <v>222</v>
      </c>
      <c r="AH10" s="3" t="s">
        <v>57</v>
      </c>
      <c r="AI10" s="68">
        <v>239</v>
      </c>
      <c r="AJ10" s="3" t="s">
        <v>57</v>
      </c>
      <c r="AK10" s="68">
        <v>373</v>
      </c>
      <c r="AL10" s="3" t="s">
        <v>57</v>
      </c>
      <c r="AM10" s="68">
        <v>117</v>
      </c>
      <c r="AN10" s="3" t="s">
        <v>57</v>
      </c>
      <c r="AO10" s="68">
        <v>123</v>
      </c>
      <c r="AP10" s="3" t="s">
        <v>57</v>
      </c>
      <c r="AQ10" s="68">
        <v>33</v>
      </c>
      <c r="AR10" s="3" t="s">
        <v>57</v>
      </c>
      <c r="AS10" s="68">
        <v>8</v>
      </c>
      <c r="AT10" s="3" t="s">
        <v>57</v>
      </c>
      <c r="AU10" s="68">
        <v>85</v>
      </c>
      <c r="AV10" s="294" t="s">
        <v>57</v>
      </c>
      <c r="AW10" s="295">
        <v>21</v>
      </c>
      <c r="AX10" s="233" t="s">
        <v>57</v>
      </c>
      <c r="AY10" s="382">
        <v>59210</v>
      </c>
      <c r="AZ10" s="361" t="s">
        <v>556</v>
      </c>
      <c r="BA10" s="360">
        <v>70</v>
      </c>
    </row>
    <row r="11" spans="1:53" s="5" customFormat="1" ht="22.5" customHeight="1" x14ac:dyDescent="0.15">
      <c r="A11" s="36"/>
      <c r="B11" s="622" t="s">
        <v>197</v>
      </c>
      <c r="C11" s="622"/>
      <c r="D11" s="247"/>
      <c r="E11" s="251" t="s">
        <v>74</v>
      </c>
      <c r="F11" s="3">
        <v>15800</v>
      </c>
      <c r="G11" s="4">
        <v>1112</v>
      </c>
      <c r="H11" s="252">
        <v>28238</v>
      </c>
      <c r="I11" s="252">
        <v>1434</v>
      </c>
      <c r="J11" s="3">
        <v>37700</v>
      </c>
      <c r="K11" s="4">
        <v>1838</v>
      </c>
      <c r="L11" s="3">
        <v>36596</v>
      </c>
      <c r="M11" s="203">
        <v>1810</v>
      </c>
      <c r="N11" s="3">
        <v>33141</v>
      </c>
      <c r="O11" s="68">
        <v>1880</v>
      </c>
      <c r="P11" s="3">
        <v>16570</v>
      </c>
      <c r="Q11" s="4">
        <v>1062</v>
      </c>
      <c r="R11" s="3">
        <v>25060</v>
      </c>
      <c r="S11" s="68">
        <v>1705</v>
      </c>
      <c r="T11" s="3">
        <v>19942</v>
      </c>
      <c r="U11" s="68">
        <v>1964</v>
      </c>
      <c r="V11" s="3">
        <v>8504</v>
      </c>
      <c r="W11" s="68">
        <v>674</v>
      </c>
      <c r="X11" s="3">
        <v>1226</v>
      </c>
      <c r="Y11" s="68">
        <v>78</v>
      </c>
      <c r="Z11" s="3">
        <v>3279</v>
      </c>
      <c r="AA11" s="68">
        <v>212</v>
      </c>
      <c r="AB11" s="3">
        <v>2866</v>
      </c>
      <c r="AC11" s="68">
        <v>194</v>
      </c>
      <c r="AD11" s="3">
        <v>6632</v>
      </c>
      <c r="AE11" s="68">
        <v>464</v>
      </c>
      <c r="AF11" s="45">
        <v>10304</v>
      </c>
      <c r="AG11" s="68">
        <v>785</v>
      </c>
      <c r="AH11" s="3">
        <v>24543</v>
      </c>
      <c r="AI11" s="68">
        <v>1645</v>
      </c>
      <c r="AJ11" s="3">
        <v>28972</v>
      </c>
      <c r="AK11" s="68">
        <v>1652</v>
      </c>
      <c r="AL11" s="3">
        <v>31588</v>
      </c>
      <c r="AM11" s="68">
        <v>2017</v>
      </c>
      <c r="AN11" s="3">
        <v>35698</v>
      </c>
      <c r="AO11" s="68">
        <v>2278</v>
      </c>
      <c r="AP11" s="3">
        <v>49737</v>
      </c>
      <c r="AQ11" s="68">
        <v>3196</v>
      </c>
      <c r="AR11" s="3">
        <v>64597</v>
      </c>
      <c r="AS11" s="68">
        <v>3171</v>
      </c>
      <c r="AT11" s="3">
        <v>40122</v>
      </c>
      <c r="AU11" s="68">
        <v>2262</v>
      </c>
      <c r="AV11" s="294">
        <v>22467</v>
      </c>
      <c r="AW11" s="295">
        <v>1477</v>
      </c>
      <c r="AX11" s="233">
        <v>17348</v>
      </c>
      <c r="AY11" s="382">
        <v>1239301</v>
      </c>
      <c r="AZ11" s="361">
        <v>27483</v>
      </c>
      <c r="BA11" s="360">
        <v>1829</v>
      </c>
    </row>
    <row r="12" spans="1:53" s="5" customFormat="1" ht="15" customHeight="1" x14ac:dyDescent="0.15">
      <c r="A12" s="254"/>
      <c r="B12" s="621" t="s">
        <v>59</v>
      </c>
      <c r="C12" s="621"/>
      <c r="D12" s="255"/>
      <c r="E12" s="256"/>
      <c r="F12" s="75" t="s">
        <v>57</v>
      </c>
      <c r="G12" s="74">
        <v>2739</v>
      </c>
      <c r="H12" s="75" t="s">
        <v>57</v>
      </c>
      <c r="I12" s="257">
        <v>638</v>
      </c>
      <c r="J12" s="75" t="s">
        <v>57</v>
      </c>
      <c r="K12" s="74">
        <v>957</v>
      </c>
      <c r="L12" s="75" t="s">
        <v>57</v>
      </c>
      <c r="M12" s="216">
        <v>1509</v>
      </c>
      <c r="N12" s="75" t="s">
        <v>57</v>
      </c>
      <c r="O12" s="215">
        <v>1804</v>
      </c>
      <c r="P12" s="75" t="s">
        <v>57</v>
      </c>
      <c r="Q12" s="74">
        <v>1793</v>
      </c>
      <c r="R12" s="75" t="s">
        <v>57</v>
      </c>
      <c r="S12" s="215">
        <v>2346</v>
      </c>
      <c r="T12" s="75" t="s">
        <v>57</v>
      </c>
      <c r="U12" s="215">
        <v>1344</v>
      </c>
      <c r="V12" s="75" t="s">
        <v>57</v>
      </c>
      <c r="W12" s="215">
        <v>1555</v>
      </c>
      <c r="X12" s="75" t="s">
        <v>57</v>
      </c>
      <c r="Y12" s="215">
        <v>3088</v>
      </c>
      <c r="Z12" s="75" t="s">
        <v>57</v>
      </c>
      <c r="AA12" s="215">
        <v>3730</v>
      </c>
      <c r="AB12" s="75" t="s">
        <v>57</v>
      </c>
      <c r="AC12" s="215">
        <v>2684</v>
      </c>
      <c r="AD12" s="75" t="s">
        <v>57</v>
      </c>
      <c r="AE12" s="215">
        <v>3515</v>
      </c>
      <c r="AF12" s="46" t="s">
        <v>57</v>
      </c>
      <c r="AG12" s="215">
        <v>4766</v>
      </c>
      <c r="AH12" s="75" t="s">
        <v>57</v>
      </c>
      <c r="AI12" s="215">
        <v>3476</v>
      </c>
      <c r="AJ12" s="75" t="s">
        <v>57</v>
      </c>
      <c r="AK12" s="215">
        <v>3518</v>
      </c>
      <c r="AL12" s="75" t="s">
        <v>57</v>
      </c>
      <c r="AM12" s="215">
        <v>3998</v>
      </c>
      <c r="AN12" s="75" t="s">
        <v>57</v>
      </c>
      <c r="AO12" s="215">
        <v>5538</v>
      </c>
      <c r="AP12" s="75" t="s">
        <v>57</v>
      </c>
      <c r="AQ12" s="215">
        <v>5522</v>
      </c>
      <c r="AR12" s="75" t="s">
        <v>57</v>
      </c>
      <c r="AS12" s="215">
        <v>5628</v>
      </c>
      <c r="AT12" s="75" t="s">
        <v>57</v>
      </c>
      <c r="AU12" s="215">
        <v>8076</v>
      </c>
      <c r="AV12" s="75" t="s">
        <v>57</v>
      </c>
      <c r="AW12" s="215">
        <v>8603</v>
      </c>
      <c r="AX12" s="384" t="s">
        <v>57</v>
      </c>
      <c r="AY12" s="385">
        <f>AY7-SUM(AY9:AY11)</f>
        <v>8235940</v>
      </c>
      <c r="AZ12" s="362" t="s">
        <v>556</v>
      </c>
      <c r="BA12" s="363">
        <v>8214</v>
      </c>
    </row>
    <row r="13" spans="1:53" s="5" customFormat="1" ht="13.5" x14ac:dyDescent="0.15">
      <c r="A13" s="31" t="s">
        <v>60</v>
      </c>
      <c r="B13" s="31"/>
      <c r="C13" s="31"/>
      <c r="D13" s="31"/>
      <c r="E13" s="31"/>
      <c r="F13" s="31"/>
      <c r="G13" s="31"/>
      <c r="H13" s="31"/>
      <c r="I13" s="31"/>
      <c r="J13" s="31"/>
      <c r="K13" s="31"/>
      <c r="L13" s="31"/>
      <c r="M13" s="31"/>
      <c r="V13" s="258"/>
      <c r="W13" s="258"/>
      <c r="X13" s="258"/>
      <c r="Y13" s="258"/>
      <c r="Z13" s="258"/>
      <c r="AA13" s="258"/>
      <c r="AB13" s="258"/>
      <c r="AC13" s="258"/>
      <c r="AD13" s="258"/>
      <c r="AE13" s="258"/>
      <c r="AF13" s="258"/>
      <c r="AG13" s="258"/>
      <c r="AH13" s="258"/>
      <c r="AI13" s="258"/>
      <c r="AJ13" s="258"/>
      <c r="AK13" s="258"/>
      <c r="AX13" s="36"/>
      <c r="AY13" s="36"/>
      <c r="AZ13" s="364"/>
      <c r="BA13" s="364"/>
    </row>
    <row r="14" spans="1:53" ht="13.5" customHeight="1" x14ac:dyDescent="0.15">
      <c r="AZ14" s="365"/>
      <c r="BA14" s="365"/>
    </row>
    <row r="15" spans="1:53" ht="25.5" customHeight="1" x14ac:dyDescent="0.15">
      <c r="AZ15" s="365"/>
      <c r="BA15" s="365"/>
    </row>
    <row r="16" spans="1:53" ht="13.5" customHeight="1" x14ac:dyDescent="0.15">
      <c r="AZ16" s="365"/>
      <c r="BA16" s="365"/>
    </row>
    <row r="17" spans="1:53" ht="20.100000000000001" customHeight="1" x14ac:dyDescent="0.15">
      <c r="A17" s="189" t="s">
        <v>124</v>
      </c>
      <c r="B17" s="189"/>
      <c r="C17" s="189"/>
      <c r="D17" s="189"/>
      <c r="E17" s="189"/>
      <c r="F17" s="189"/>
      <c r="G17" s="189"/>
      <c r="H17" s="189"/>
      <c r="I17" s="189"/>
      <c r="J17" s="189"/>
      <c r="K17" s="189"/>
      <c r="L17" s="189"/>
      <c r="M17" s="189"/>
      <c r="N17" s="189"/>
      <c r="O17" s="189"/>
      <c r="AZ17" s="365"/>
      <c r="BA17" s="365"/>
    </row>
    <row r="18" spans="1:53" ht="13.5" customHeight="1" x14ac:dyDescent="0.15">
      <c r="A18" s="2" t="s">
        <v>64</v>
      </c>
      <c r="C18" s="2"/>
      <c r="D18" s="2"/>
      <c r="E18" s="2"/>
      <c r="F18" s="2"/>
      <c r="G18" s="2"/>
      <c r="H18" s="2"/>
      <c r="I18" s="2"/>
      <c r="J18" s="2"/>
      <c r="K18" s="2"/>
      <c r="L18" s="2"/>
      <c r="N18" s="2"/>
      <c r="O18" s="2"/>
      <c r="P18" s="2"/>
      <c r="Q18" s="2"/>
      <c r="R18" s="2"/>
      <c r="S18" s="2"/>
      <c r="T18" s="2"/>
      <c r="U18" s="2"/>
      <c r="V18" s="2"/>
      <c r="W18" s="2"/>
      <c r="X18" s="2"/>
      <c r="Y18" s="2"/>
      <c r="Z18" s="2"/>
      <c r="AA18" s="2"/>
      <c r="AB18" s="2"/>
      <c r="AC18" s="2"/>
      <c r="AD18" s="2"/>
      <c r="AE18" s="2"/>
      <c r="AF18" s="2"/>
      <c r="AG18" s="2"/>
      <c r="AH18" s="2"/>
      <c r="AI18" s="2"/>
      <c r="AJ18" s="2"/>
      <c r="AK18" s="2"/>
      <c r="AZ18" s="366"/>
      <c r="BA18" s="366"/>
    </row>
    <row r="19" spans="1:53" ht="15" customHeight="1" x14ac:dyDescent="0.15">
      <c r="A19" s="623" t="s">
        <v>173</v>
      </c>
      <c r="B19" s="623"/>
      <c r="C19" s="623"/>
      <c r="D19" s="592"/>
      <c r="E19" s="404" t="s">
        <v>175</v>
      </c>
      <c r="F19" s="602" t="s">
        <v>351</v>
      </c>
      <c r="G19" s="617"/>
      <c r="H19" s="610" t="s">
        <v>382</v>
      </c>
      <c r="I19" s="615"/>
      <c r="J19" s="610" t="s">
        <v>383</v>
      </c>
      <c r="K19" s="615"/>
      <c r="L19" s="610" t="s">
        <v>309</v>
      </c>
      <c r="M19" s="615"/>
      <c r="N19" s="610" t="s">
        <v>384</v>
      </c>
      <c r="O19" s="615"/>
      <c r="P19" s="610" t="s">
        <v>385</v>
      </c>
      <c r="Q19" s="615"/>
      <c r="R19" s="610" t="s">
        <v>300</v>
      </c>
      <c r="S19" s="615"/>
      <c r="T19" s="610" t="s">
        <v>386</v>
      </c>
      <c r="U19" s="615"/>
      <c r="V19" s="610" t="s">
        <v>387</v>
      </c>
      <c r="W19" s="615"/>
      <c r="X19" s="610" t="s">
        <v>388</v>
      </c>
      <c r="Y19" s="615"/>
      <c r="Z19" s="610" t="s">
        <v>389</v>
      </c>
      <c r="AA19" s="615"/>
      <c r="AB19" s="610" t="s">
        <v>298</v>
      </c>
      <c r="AC19" s="615"/>
      <c r="AD19" s="610" t="s">
        <v>390</v>
      </c>
      <c r="AE19" s="615"/>
      <c r="AF19" s="610" t="s">
        <v>296</v>
      </c>
      <c r="AG19" s="615"/>
      <c r="AH19" s="610" t="s">
        <v>391</v>
      </c>
      <c r="AI19" s="615"/>
      <c r="AJ19" s="610" t="s">
        <v>294</v>
      </c>
      <c r="AK19" s="615"/>
      <c r="AL19" s="610" t="s">
        <v>364</v>
      </c>
      <c r="AM19" s="611"/>
      <c r="AN19" s="610" t="s">
        <v>430</v>
      </c>
      <c r="AO19" s="611"/>
      <c r="AP19" s="610" t="s">
        <v>439</v>
      </c>
      <c r="AQ19" s="611"/>
      <c r="AR19" s="610" t="s">
        <v>449</v>
      </c>
      <c r="AS19" s="611"/>
      <c r="AT19" s="610" t="s">
        <v>456</v>
      </c>
      <c r="AU19" s="611"/>
      <c r="AV19" s="602" t="s">
        <v>520</v>
      </c>
      <c r="AW19" s="603"/>
      <c r="AX19" s="606" t="s">
        <v>533</v>
      </c>
      <c r="AY19" s="607"/>
      <c r="AZ19" s="627" t="s">
        <v>554</v>
      </c>
      <c r="BA19" s="628"/>
    </row>
    <row r="20" spans="1:53" ht="15" customHeight="1" x14ac:dyDescent="0.15">
      <c r="A20" s="624"/>
      <c r="B20" s="624"/>
      <c r="C20" s="624"/>
      <c r="D20" s="625"/>
      <c r="E20" s="618"/>
      <c r="F20" s="604" t="s">
        <v>334</v>
      </c>
      <c r="G20" s="614"/>
      <c r="H20" s="612" t="s">
        <v>366</v>
      </c>
      <c r="I20" s="616"/>
      <c r="J20" s="612" t="s">
        <v>367</v>
      </c>
      <c r="K20" s="616"/>
      <c r="L20" s="612" t="s">
        <v>368</v>
      </c>
      <c r="M20" s="616"/>
      <c r="N20" s="612" t="s">
        <v>369</v>
      </c>
      <c r="O20" s="616"/>
      <c r="P20" s="612" t="s">
        <v>370</v>
      </c>
      <c r="Q20" s="616"/>
      <c r="R20" s="612" t="s">
        <v>371</v>
      </c>
      <c r="S20" s="616"/>
      <c r="T20" s="612" t="s">
        <v>372</v>
      </c>
      <c r="U20" s="616"/>
      <c r="V20" s="612" t="s">
        <v>373</v>
      </c>
      <c r="W20" s="616"/>
      <c r="X20" s="612" t="s">
        <v>374</v>
      </c>
      <c r="Y20" s="616"/>
      <c r="Z20" s="612" t="s">
        <v>375</v>
      </c>
      <c r="AA20" s="616"/>
      <c r="AB20" s="612" t="s">
        <v>376</v>
      </c>
      <c r="AC20" s="616"/>
      <c r="AD20" s="612" t="s">
        <v>377</v>
      </c>
      <c r="AE20" s="616"/>
      <c r="AF20" s="612" t="s">
        <v>378</v>
      </c>
      <c r="AG20" s="616"/>
      <c r="AH20" s="612" t="s">
        <v>379</v>
      </c>
      <c r="AI20" s="616"/>
      <c r="AJ20" s="612" t="s">
        <v>380</v>
      </c>
      <c r="AK20" s="616"/>
      <c r="AL20" s="612" t="s">
        <v>381</v>
      </c>
      <c r="AM20" s="613"/>
      <c r="AN20" s="612" t="s">
        <v>431</v>
      </c>
      <c r="AO20" s="613"/>
      <c r="AP20" s="612" t="s">
        <v>440</v>
      </c>
      <c r="AQ20" s="613"/>
      <c r="AR20" s="612" t="s">
        <v>450</v>
      </c>
      <c r="AS20" s="613"/>
      <c r="AT20" s="612" t="s">
        <v>457</v>
      </c>
      <c r="AU20" s="613"/>
      <c r="AV20" s="604" t="s">
        <v>521</v>
      </c>
      <c r="AW20" s="605"/>
      <c r="AX20" s="608" t="s">
        <v>534</v>
      </c>
      <c r="AY20" s="609"/>
      <c r="AZ20" s="629" t="s">
        <v>555</v>
      </c>
      <c r="BA20" s="630"/>
    </row>
    <row r="21" spans="1:53" ht="15" customHeight="1" x14ac:dyDescent="0.15">
      <c r="A21" s="626"/>
      <c r="B21" s="626"/>
      <c r="C21" s="626"/>
      <c r="D21" s="593"/>
      <c r="E21" s="619"/>
      <c r="F21" s="195" t="s">
        <v>176</v>
      </c>
      <c r="G21" s="195" t="s">
        <v>177</v>
      </c>
      <c r="H21" s="195" t="s">
        <v>176</v>
      </c>
      <c r="I21" s="195" t="s">
        <v>177</v>
      </c>
      <c r="J21" s="195" t="s">
        <v>176</v>
      </c>
      <c r="K21" s="195" t="s">
        <v>177</v>
      </c>
      <c r="L21" s="195" t="s">
        <v>176</v>
      </c>
      <c r="M21" s="239" t="s">
        <v>177</v>
      </c>
      <c r="N21" s="195" t="s">
        <v>176</v>
      </c>
      <c r="O21" s="240" t="s">
        <v>177</v>
      </c>
      <c r="P21" s="195" t="s">
        <v>176</v>
      </c>
      <c r="Q21" s="195" t="s">
        <v>177</v>
      </c>
      <c r="R21" s="195" t="s">
        <v>176</v>
      </c>
      <c r="S21" s="240" t="s">
        <v>177</v>
      </c>
      <c r="T21" s="195" t="s">
        <v>176</v>
      </c>
      <c r="U21" s="240" t="s">
        <v>177</v>
      </c>
      <c r="V21" s="195" t="s">
        <v>176</v>
      </c>
      <c r="W21" s="240" t="s">
        <v>177</v>
      </c>
      <c r="X21" s="195" t="s">
        <v>176</v>
      </c>
      <c r="Y21" s="240" t="s">
        <v>177</v>
      </c>
      <c r="Z21" s="195" t="s">
        <v>176</v>
      </c>
      <c r="AA21" s="240" t="s">
        <v>177</v>
      </c>
      <c r="AB21" s="195" t="s">
        <v>176</v>
      </c>
      <c r="AC21" s="240" t="s">
        <v>177</v>
      </c>
      <c r="AD21" s="195" t="s">
        <v>176</v>
      </c>
      <c r="AE21" s="240" t="s">
        <v>177</v>
      </c>
      <c r="AF21" s="240" t="s">
        <v>176</v>
      </c>
      <c r="AG21" s="240" t="s">
        <v>177</v>
      </c>
      <c r="AH21" s="195" t="s">
        <v>176</v>
      </c>
      <c r="AI21" s="240" t="s">
        <v>177</v>
      </c>
      <c r="AJ21" s="195" t="s">
        <v>176</v>
      </c>
      <c r="AK21" s="240" t="s">
        <v>177</v>
      </c>
      <c r="AL21" s="195" t="s">
        <v>176</v>
      </c>
      <c r="AM21" s="240" t="s">
        <v>177</v>
      </c>
      <c r="AN21" s="195" t="s">
        <v>176</v>
      </c>
      <c r="AO21" s="240" t="s">
        <v>177</v>
      </c>
      <c r="AP21" s="195" t="s">
        <v>176</v>
      </c>
      <c r="AQ21" s="240" t="s">
        <v>177</v>
      </c>
      <c r="AR21" s="195" t="s">
        <v>176</v>
      </c>
      <c r="AS21" s="240" t="s">
        <v>177</v>
      </c>
      <c r="AT21" s="195" t="s">
        <v>176</v>
      </c>
      <c r="AU21" s="240" t="s">
        <v>177</v>
      </c>
      <c r="AV21" s="292" t="s">
        <v>176</v>
      </c>
      <c r="AW21" s="240" t="s">
        <v>177</v>
      </c>
      <c r="AX21" s="324" t="s">
        <v>176</v>
      </c>
      <c r="AY21" s="240" t="s">
        <v>177</v>
      </c>
      <c r="AZ21" s="356" t="s">
        <v>176</v>
      </c>
      <c r="BA21" s="357" t="s">
        <v>177</v>
      </c>
    </row>
    <row r="22" spans="1:53" ht="4.5" customHeight="1" x14ac:dyDescent="0.15">
      <c r="A22" s="241"/>
      <c r="B22" s="241"/>
      <c r="C22" s="241"/>
      <c r="D22" s="242"/>
      <c r="E22" s="243"/>
      <c r="F22" s="157"/>
      <c r="G22" s="157"/>
      <c r="H22" s="259"/>
      <c r="I22" s="259"/>
      <c r="J22" s="157"/>
      <c r="K22" s="157"/>
      <c r="L22" s="157"/>
      <c r="M22" s="245"/>
      <c r="N22" s="157"/>
      <c r="O22" s="246"/>
      <c r="P22" s="157"/>
      <c r="Q22" s="157"/>
      <c r="R22" s="157"/>
      <c r="S22" s="246"/>
      <c r="T22" s="157"/>
      <c r="U22" s="246"/>
      <c r="V22" s="157"/>
      <c r="W22" s="246"/>
      <c r="X22" s="157"/>
      <c r="Y22" s="246"/>
      <c r="Z22" s="157"/>
      <c r="AA22" s="246"/>
      <c r="AB22" s="157"/>
      <c r="AC22" s="246"/>
      <c r="AD22" s="157"/>
      <c r="AE22" s="246"/>
      <c r="AF22" s="246"/>
      <c r="AG22" s="246"/>
      <c r="AH22" s="157"/>
      <c r="AI22" s="246"/>
      <c r="AJ22" s="157"/>
      <c r="AK22" s="246"/>
      <c r="AL22" s="157"/>
      <c r="AM22" s="246"/>
      <c r="AN22" s="157"/>
      <c r="AO22" s="246"/>
      <c r="AP22" s="157"/>
      <c r="AQ22" s="246"/>
      <c r="AR22" s="157"/>
      <c r="AS22" s="246"/>
      <c r="AT22" s="157"/>
      <c r="AU22" s="246"/>
      <c r="AV22" s="157"/>
      <c r="AW22" s="246"/>
      <c r="AX22" s="157"/>
      <c r="AY22" s="246"/>
      <c r="AZ22" s="358"/>
      <c r="BA22" s="359"/>
    </row>
    <row r="23" spans="1:53" ht="15" customHeight="1" x14ac:dyDescent="0.15">
      <c r="A23" s="2"/>
      <c r="B23" s="620" t="s">
        <v>435</v>
      </c>
      <c r="C23" s="620"/>
      <c r="D23" s="247"/>
      <c r="E23" s="251"/>
      <c r="F23" s="260" t="s">
        <v>57</v>
      </c>
      <c r="G23" s="261">
        <v>61779</v>
      </c>
      <c r="H23" s="260" t="s">
        <v>57</v>
      </c>
      <c r="I23" s="261">
        <v>58914</v>
      </c>
      <c r="J23" s="260" t="s">
        <v>57</v>
      </c>
      <c r="K23" s="261">
        <v>61779</v>
      </c>
      <c r="L23" s="260" t="s">
        <v>57</v>
      </c>
      <c r="M23" s="262">
        <v>70394</v>
      </c>
      <c r="N23" s="260" t="s">
        <v>57</v>
      </c>
      <c r="O23" s="262">
        <v>68777</v>
      </c>
      <c r="P23" s="260" t="s">
        <v>57</v>
      </c>
      <c r="Q23" s="261">
        <v>67646</v>
      </c>
      <c r="R23" s="260" t="s">
        <v>57</v>
      </c>
      <c r="S23" s="262">
        <v>81933</v>
      </c>
      <c r="T23" s="260" t="s">
        <v>57</v>
      </c>
      <c r="U23" s="262">
        <v>117925</v>
      </c>
      <c r="V23" s="260" t="s">
        <v>57</v>
      </c>
      <c r="W23" s="262">
        <v>59378</v>
      </c>
      <c r="X23" s="260" t="s">
        <v>57</v>
      </c>
      <c r="Y23" s="262">
        <v>62089</v>
      </c>
      <c r="Z23" s="263" t="s">
        <v>57</v>
      </c>
      <c r="AA23" s="262">
        <v>72161</v>
      </c>
      <c r="AB23" s="263" t="s">
        <v>57</v>
      </c>
      <c r="AC23" s="262">
        <v>81364</v>
      </c>
      <c r="AD23" s="263" t="s">
        <v>57</v>
      </c>
      <c r="AE23" s="262">
        <v>89318</v>
      </c>
      <c r="AF23" s="264" t="s">
        <v>57</v>
      </c>
      <c r="AG23" s="264">
        <v>78421</v>
      </c>
      <c r="AH23" s="263" t="s">
        <v>57</v>
      </c>
      <c r="AI23" s="262">
        <v>81662</v>
      </c>
      <c r="AJ23" s="263" t="s">
        <v>57</v>
      </c>
      <c r="AK23" s="262">
        <v>66244</v>
      </c>
      <c r="AL23" s="263" t="s">
        <v>57</v>
      </c>
      <c r="AM23" s="262">
        <v>72981</v>
      </c>
      <c r="AN23" s="263" t="s">
        <v>57</v>
      </c>
      <c r="AO23" s="262">
        <v>98080</v>
      </c>
      <c r="AP23" s="263" t="s">
        <v>57</v>
      </c>
      <c r="AQ23" s="262">
        <v>81461</v>
      </c>
      <c r="AR23" s="263" t="s">
        <v>57</v>
      </c>
      <c r="AS23" s="262">
        <v>71800</v>
      </c>
      <c r="AT23" s="263" t="s">
        <v>57</v>
      </c>
      <c r="AU23" s="262">
        <v>93203</v>
      </c>
      <c r="AV23" s="319" t="s">
        <v>57</v>
      </c>
      <c r="AW23" s="320">
        <v>165880</v>
      </c>
      <c r="AX23" s="319" t="s">
        <v>57</v>
      </c>
      <c r="AY23" s="323">
        <v>154757553</v>
      </c>
      <c r="AZ23" s="367" t="s">
        <v>556</v>
      </c>
      <c r="BA23" s="368">
        <v>120162</v>
      </c>
    </row>
    <row r="24" spans="1:53" ht="6" customHeight="1" x14ac:dyDescent="0.15">
      <c r="A24" s="265"/>
      <c r="B24" s="265"/>
      <c r="C24" s="265"/>
      <c r="D24" s="265"/>
      <c r="E24" s="251"/>
      <c r="F24" s="260"/>
      <c r="G24" s="261"/>
      <c r="H24" s="266"/>
      <c r="I24" s="266"/>
      <c r="J24" s="260"/>
      <c r="K24" s="261"/>
      <c r="L24" s="260"/>
      <c r="M24" s="262"/>
      <c r="N24" s="260"/>
      <c r="O24" s="262"/>
      <c r="P24" s="260"/>
      <c r="Q24" s="261"/>
      <c r="R24" s="260"/>
      <c r="S24" s="262"/>
      <c r="T24" s="260"/>
      <c r="U24" s="262"/>
      <c r="V24" s="260"/>
      <c r="W24" s="262"/>
      <c r="X24" s="260"/>
      <c r="Y24" s="262"/>
      <c r="Z24" s="260"/>
      <c r="AA24" s="262"/>
      <c r="AB24" s="260"/>
      <c r="AC24" s="262"/>
      <c r="AD24" s="260"/>
      <c r="AE24" s="262"/>
      <c r="AF24" s="264"/>
      <c r="AG24" s="264"/>
      <c r="AH24" s="260"/>
      <c r="AI24" s="262"/>
      <c r="AJ24" s="260"/>
      <c r="AK24" s="262"/>
      <c r="AL24" s="260"/>
      <c r="AM24" s="262"/>
      <c r="AN24" s="260"/>
      <c r="AO24" s="262"/>
      <c r="AP24" s="260"/>
      <c r="AQ24" s="262"/>
      <c r="AR24" s="260"/>
      <c r="AS24" s="262"/>
      <c r="AT24" s="260"/>
      <c r="AU24" s="262"/>
      <c r="AV24" s="260"/>
      <c r="AW24" s="320"/>
      <c r="AX24" s="386"/>
      <c r="AY24" s="323"/>
      <c r="AZ24" s="369"/>
      <c r="BA24" s="368"/>
    </row>
    <row r="25" spans="1:53" ht="15" customHeight="1" x14ac:dyDescent="0.15">
      <c r="B25" s="466" t="s">
        <v>62</v>
      </c>
      <c r="C25" s="466"/>
      <c r="D25" s="2"/>
      <c r="E25" s="251" t="s">
        <v>74</v>
      </c>
      <c r="F25" s="267">
        <v>16699</v>
      </c>
      <c r="G25" s="267">
        <v>6706</v>
      </c>
      <c r="H25" s="267">
        <v>16561</v>
      </c>
      <c r="I25" s="267">
        <v>5546</v>
      </c>
      <c r="J25" s="267">
        <v>17584</v>
      </c>
      <c r="K25" s="267">
        <v>6706</v>
      </c>
      <c r="L25" s="267">
        <v>19193</v>
      </c>
      <c r="M25" s="268">
        <v>6792</v>
      </c>
      <c r="N25" s="267">
        <v>19335</v>
      </c>
      <c r="O25" s="268">
        <v>7676</v>
      </c>
      <c r="P25" s="267">
        <v>16290</v>
      </c>
      <c r="Q25" s="267">
        <v>6882</v>
      </c>
      <c r="R25" s="267">
        <v>14988</v>
      </c>
      <c r="S25" s="268">
        <v>6593</v>
      </c>
      <c r="T25" s="267">
        <v>14269</v>
      </c>
      <c r="U25" s="268">
        <v>9243</v>
      </c>
      <c r="V25" s="267">
        <v>12867</v>
      </c>
      <c r="W25" s="268">
        <v>6192</v>
      </c>
      <c r="X25" s="267">
        <v>8624</v>
      </c>
      <c r="Y25" s="268">
        <v>4315</v>
      </c>
      <c r="Z25" s="267">
        <v>8504</v>
      </c>
      <c r="AA25" s="268">
        <v>4454</v>
      </c>
      <c r="AB25" s="267">
        <v>7803</v>
      </c>
      <c r="AC25" s="268">
        <v>6460</v>
      </c>
      <c r="AD25" s="267">
        <v>6252</v>
      </c>
      <c r="AE25" s="268">
        <v>4328</v>
      </c>
      <c r="AF25" s="269">
        <v>6638</v>
      </c>
      <c r="AG25" s="269">
        <v>3423</v>
      </c>
      <c r="AH25" s="267">
        <v>7427</v>
      </c>
      <c r="AI25" s="268">
        <v>4252</v>
      </c>
      <c r="AJ25" s="267">
        <v>6754</v>
      </c>
      <c r="AK25" s="268">
        <v>4119</v>
      </c>
      <c r="AL25" s="267">
        <v>9066</v>
      </c>
      <c r="AM25" s="268">
        <v>6837</v>
      </c>
      <c r="AN25" s="267">
        <v>11845</v>
      </c>
      <c r="AO25" s="268">
        <v>9798</v>
      </c>
      <c r="AP25" s="267">
        <v>9084</v>
      </c>
      <c r="AQ25" s="268">
        <v>5236</v>
      </c>
      <c r="AR25" s="267">
        <v>8829</v>
      </c>
      <c r="AS25" s="268">
        <v>4806</v>
      </c>
      <c r="AT25" s="267">
        <v>9180</v>
      </c>
      <c r="AU25" s="268">
        <v>6318</v>
      </c>
      <c r="AV25" s="319">
        <v>8001</v>
      </c>
      <c r="AW25" s="320">
        <v>7044</v>
      </c>
      <c r="AX25" s="319">
        <v>6728</v>
      </c>
      <c r="AY25" s="323">
        <v>7255958</v>
      </c>
      <c r="AZ25" s="370">
        <v>6622</v>
      </c>
      <c r="BA25" s="371">
        <v>6038</v>
      </c>
    </row>
    <row r="26" spans="1:53" ht="15" customHeight="1" x14ac:dyDescent="0.15">
      <c r="B26" s="466" t="s">
        <v>65</v>
      </c>
      <c r="C26" s="466"/>
      <c r="E26" s="251" t="s">
        <v>75</v>
      </c>
      <c r="F26" s="267">
        <v>1097064</v>
      </c>
      <c r="G26" s="267">
        <v>19372</v>
      </c>
      <c r="H26" s="267">
        <v>1064763</v>
      </c>
      <c r="I26" s="267">
        <v>17388</v>
      </c>
      <c r="J26" s="267">
        <v>1129982</v>
      </c>
      <c r="K26" s="267">
        <v>19372</v>
      </c>
      <c r="L26" s="267">
        <v>1185779</v>
      </c>
      <c r="M26" s="268">
        <v>22810</v>
      </c>
      <c r="N26" s="267">
        <v>1056168</v>
      </c>
      <c r="O26" s="268">
        <v>18827</v>
      </c>
      <c r="P26" s="267">
        <v>1000842</v>
      </c>
      <c r="Q26" s="267">
        <v>18518</v>
      </c>
      <c r="R26" s="267">
        <v>1075480</v>
      </c>
      <c r="S26" s="268">
        <v>28677</v>
      </c>
      <c r="T26" s="267">
        <v>1897791</v>
      </c>
      <c r="U26" s="268">
        <v>36065</v>
      </c>
      <c r="V26" s="267">
        <v>1124260</v>
      </c>
      <c r="W26" s="268">
        <v>24891</v>
      </c>
      <c r="X26" s="267">
        <v>1131115</v>
      </c>
      <c r="Y26" s="268">
        <v>25307</v>
      </c>
      <c r="Z26" s="267">
        <v>1031973</v>
      </c>
      <c r="AA26" s="268">
        <v>27882</v>
      </c>
      <c r="AB26" s="267">
        <v>1075364</v>
      </c>
      <c r="AC26" s="268">
        <v>29681</v>
      </c>
      <c r="AD26" s="267">
        <v>1136974</v>
      </c>
      <c r="AE26" s="268">
        <v>37087</v>
      </c>
      <c r="AF26" s="269">
        <v>1036743</v>
      </c>
      <c r="AG26" s="269">
        <v>31806</v>
      </c>
      <c r="AH26" s="267">
        <v>1004928</v>
      </c>
      <c r="AI26" s="268">
        <v>29946</v>
      </c>
      <c r="AJ26" s="267">
        <v>1054603</v>
      </c>
      <c r="AK26" s="268">
        <v>25592</v>
      </c>
      <c r="AL26" s="267">
        <v>1111380</v>
      </c>
      <c r="AM26" s="268">
        <v>27568</v>
      </c>
      <c r="AN26" s="267">
        <v>1199559</v>
      </c>
      <c r="AO26" s="268">
        <v>31719</v>
      </c>
      <c r="AP26" s="267">
        <v>1312777</v>
      </c>
      <c r="AQ26" s="268">
        <v>34855</v>
      </c>
      <c r="AR26" s="267">
        <v>1607789</v>
      </c>
      <c r="AS26" s="268">
        <v>35360</v>
      </c>
      <c r="AT26" s="267">
        <v>1365127</v>
      </c>
      <c r="AU26" s="268">
        <v>49216</v>
      </c>
      <c r="AV26" s="319">
        <v>1434243</v>
      </c>
      <c r="AW26" s="320">
        <v>77249</v>
      </c>
      <c r="AX26" s="319">
        <v>1413614</v>
      </c>
      <c r="AY26" s="323">
        <v>69491918</v>
      </c>
      <c r="AZ26" s="370">
        <v>1392851</v>
      </c>
      <c r="BA26" s="371">
        <v>59013.466</v>
      </c>
    </row>
    <row r="27" spans="1:53" ht="15" customHeight="1" x14ac:dyDescent="0.15">
      <c r="B27" s="2"/>
      <c r="C27" s="193" t="s">
        <v>187</v>
      </c>
      <c r="E27" s="251" t="s">
        <v>76</v>
      </c>
      <c r="F27" s="267">
        <v>128340</v>
      </c>
      <c r="G27" s="267">
        <v>1965</v>
      </c>
      <c r="H27" s="267">
        <v>116774</v>
      </c>
      <c r="I27" s="267">
        <v>1751</v>
      </c>
      <c r="J27" s="267">
        <v>127125</v>
      </c>
      <c r="K27" s="267">
        <v>1965</v>
      </c>
      <c r="L27" s="267">
        <v>99018</v>
      </c>
      <c r="M27" s="268">
        <v>1721</v>
      </c>
      <c r="N27" s="267">
        <v>94378</v>
      </c>
      <c r="O27" s="268">
        <v>1643</v>
      </c>
      <c r="P27" s="267">
        <v>78209</v>
      </c>
      <c r="Q27" s="267">
        <v>1495</v>
      </c>
      <c r="R27" s="267">
        <v>69869</v>
      </c>
      <c r="S27" s="268">
        <v>2247</v>
      </c>
      <c r="T27" s="267">
        <v>61231</v>
      </c>
      <c r="U27" s="268">
        <v>2634</v>
      </c>
      <c r="V27" s="267">
        <v>64263</v>
      </c>
      <c r="W27" s="268">
        <v>1178</v>
      </c>
      <c r="X27" s="267">
        <v>57546</v>
      </c>
      <c r="Y27" s="268">
        <v>1149</v>
      </c>
      <c r="Z27" s="267">
        <v>71301</v>
      </c>
      <c r="AA27" s="268">
        <v>1812</v>
      </c>
      <c r="AB27" s="267">
        <v>86159</v>
      </c>
      <c r="AC27" s="268">
        <v>2114</v>
      </c>
      <c r="AD27" s="267">
        <v>102136</v>
      </c>
      <c r="AE27" s="268">
        <v>3218</v>
      </c>
      <c r="AF27" s="269">
        <v>63927</v>
      </c>
      <c r="AG27" s="269">
        <v>1892</v>
      </c>
      <c r="AH27" s="267">
        <v>55895</v>
      </c>
      <c r="AI27" s="268">
        <v>1647</v>
      </c>
      <c r="AJ27" s="267">
        <v>65821</v>
      </c>
      <c r="AK27" s="268">
        <v>1488</v>
      </c>
      <c r="AL27" s="267">
        <v>77080</v>
      </c>
      <c r="AM27" s="268">
        <v>1778</v>
      </c>
      <c r="AN27" s="267">
        <v>81646</v>
      </c>
      <c r="AO27" s="268">
        <v>2247</v>
      </c>
      <c r="AP27" s="267">
        <v>71419</v>
      </c>
      <c r="AQ27" s="268">
        <v>1984</v>
      </c>
      <c r="AR27" s="267">
        <v>81750</v>
      </c>
      <c r="AS27" s="268">
        <v>1998</v>
      </c>
      <c r="AT27" s="267">
        <v>86558</v>
      </c>
      <c r="AU27" s="268">
        <v>2649</v>
      </c>
      <c r="AV27" s="319">
        <v>104331</v>
      </c>
      <c r="AW27" s="320">
        <v>5022</v>
      </c>
      <c r="AX27" s="319">
        <v>109098</v>
      </c>
      <c r="AY27" s="323">
        <v>4830872</v>
      </c>
      <c r="AZ27" s="370">
        <v>90528</v>
      </c>
      <c r="BA27" s="371">
        <v>3972</v>
      </c>
    </row>
    <row r="28" spans="1:53" ht="15" customHeight="1" x14ac:dyDescent="0.15">
      <c r="B28" s="2"/>
      <c r="C28" s="193" t="s">
        <v>195</v>
      </c>
      <c r="E28" s="251" t="s">
        <v>76</v>
      </c>
      <c r="F28" s="267">
        <v>586077</v>
      </c>
      <c r="G28" s="267">
        <v>11525</v>
      </c>
      <c r="H28" s="267">
        <v>594075</v>
      </c>
      <c r="I28" s="267">
        <v>8903</v>
      </c>
      <c r="J28" s="267">
        <v>714481</v>
      </c>
      <c r="K28" s="267">
        <v>11525</v>
      </c>
      <c r="L28" s="267">
        <v>771114</v>
      </c>
      <c r="M28" s="268">
        <v>14051</v>
      </c>
      <c r="N28" s="267">
        <v>699575</v>
      </c>
      <c r="O28" s="268">
        <v>11500</v>
      </c>
      <c r="P28" s="267">
        <v>691731</v>
      </c>
      <c r="Q28" s="267">
        <v>11894</v>
      </c>
      <c r="R28" s="267">
        <v>743760</v>
      </c>
      <c r="S28" s="268">
        <v>19789</v>
      </c>
      <c r="T28" s="267">
        <v>691157</v>
      </c>
      <c r="U28" s="268">
        <v>24151</v>
      </c>
      <c r="V28" s="267">
        <v>747269</v>
      </c>
      <c r="W28" s="268">
        <v>16008</v>
      </c>
      <c r="X28" s="267">
        <v>771613</v>
      </c>
      <c r="Y28" s="268">
        <v>16354</v>
      </c>
      <c r="Z28" s="267">
        <v>654890</v>
      </c>
      <c r="AA28" s="268">
        <v>18184</v>
      </c>
      <c r="AB28" s="267">
        <v>673020</v>
      </c>
      <c r="AC28" s="268">
        <v>18550</v>
      </c>
      <c r="AD28" s="267">
        <v>683322</v>
      </c>
      <c r="AE28" s="268">
        <v>20901</v>
      </c>
      <c r="AF28" s="269">
        <v>674483</v>
      </c>
      <c r="AG28" s="269">
        <v>17851</v>
      </c>
      <c r="AH28" s="267">
        <v>650394</v>
      </c>
      <c r="AI28" s="268">
        <v>16996</v>
      </c>
      <c r="AJ28" s="267">
        <v>713004</v>
      </c>
      <c r="AK28" s="268">
        <v>15201</v>
      </c>
      <c r="AL28" s="267">
        <v>732869</v>
      </c>
      <c r="AM28" s="268">
        <v>16228</v>
      </c>
      <c r="AN28" s="267">
        <v>755159</v>
      </c>
      <c r="AO28" s="268">
        <v>17511</v>
      </c>
      <c r="AP28" s="267">
        <v>817901</v>
      </c>
      <c r="AQ28" s="268">
        <v>19169</v>
      </c>
      <c r="AR28" s="267">
        <v>839744</v>
      </c>
      <c r="AS28" s="268">
        <v>17637</v>
      </c>
      <c r="AT28" s="267">
        <v>860684</v>
      </c>
      <c r="AU28" s="268">
        <v>28420</v>
      </c>
      <c r="AV28" s="319">
        <v>855195</v>
      </c>
      <c r="AW28" s="320">
        <v>41171</v>
      </c>
      <c r="AX28" s="319">
        <v>878210</v>
      </c>
      <c r="AY28" s="323">
        <v>39196903</v>
      </c>
      <c r="AZ28" s="370">
        <v>913790</v>
      </c>
      <c r="BA28" s="371">
        <v>34311</v>
      </c>
    </row>
    <row r="29" spans="1:53" ht="22.5" customHeight="1" x14ac:dyDescent="0.15">
      <c r="B29" s="2"/>
      <c r="C29" s="103" t="s">
        <v>444</v>
      </c>
      <c r="E29" s="251" t="s">
        <v>76</v>
      </c>
      <c r="F29" s="267">
        <v>32786</v>
      </c>
      <c r="G29" s="267">
        <v>535</v>
      </c>
      <c r="H29" s="267">
        <v>30235</v>
      </c>
      <c r="I29" s="267">
        <v>473</v>
      </c>
      <c r="J29" s="267">
        <v>30417</v>
      </c>
      <c r="K29" s="267">
        <v>535</v>
      </c>
      <c r="L29" s="267">
        <v>24457</v>
      </c>
      <c r="M29" s="268">
        <v>497</v>
      </c>
      <c r="N29" s="267">
        <v>9996</v>
      </c>
      <c r="O29" s="268">
        <v>159</v>
      </c>
      <c r="P29" s="267">
        <v>8257</v>
      </c>
      <c r="Q29" s="267">
        <v>148</v>
      </c>
      <c r="R29" s="267">
        <v>3883</v>
      </c>
      <c r="S29" s="268">
        <v>109</v>
      </c>
      <c r="T29" s="267">
        <v>13872</v>
      </c>
      <c r="U29" s="268">
        <v>486</v>
      </c>
      <c r="V29" s="267">
        <v>11438</v>
      </c>
      <c r="W29" s="268">
        <v>242</v>
      </c>
      <c r="X29" s="267">
        <v>4711</v>
      </c>
      <c r="Y29" s="268">
        <v>99</v>
      </c>
      <c r="Z29" s="267">
        <v>4312</v>
      </c>
      <c r="AA29" s="268">
        <v>118</v>
      </c>
      <c r="AB29" s="267">
        <v>4971</v>
      </c>
      <c r="AC29" s="268">
        <v>142</v>
      </c>
      <c r="AD29" s="267">
        <v>11785</v>
      </c>
      <c r="AE29" s="268">
        <v>368</v>
      </c>
      <c r="AF29" s="269">
        <v>1478</v>
      </c>
      <c r="AG29" s="269">
        <v>43</v>
      </c>
      <c r="AH29" s="267">
        <v>794</v>
      </c>
      <c r="AI29" s="268">
        <v>18</v>
      </c>
      <c r="AJ29" s="267">
        <v>2474</v>
      </c>
      <c r="AK29" s="268">
        <v>54</v>
      </c>
      <c r="AL29" s="267">
        <v>0</v>
      </c>
      <c r="AM29" s="268">
        <v>0</v>
      </c>
      <c r="AN29" s="267">
        <v>0</v>
      </c>
      <c r="AO29" s="268">
        <v>0</v>
      </c>
      <c r="AP29" s="267">
        <v>1498</v>
      </c>
      <c r="AQ29" s="268">
        <v>33</v>
      </c>
      <c r="AR29" s="267">
        <v>6467</v>
      </c>
      <c r="AS29" s="268">
        <v>156</v>
      </c>
      <c r="AT29" s="267">
        <v>5506</v>
      </c>
      <c r="AU29" s="268">
        <v>187</v>
      </c>
      <c r="AV29" s="319">
        <v>5639</v>
      </c>
      <c r="AW29" s="320">
        <v>296</v>
      </c>
      <c r="AX29" s="319">
        <v>5029</v>
      </c>
      <c r="AY29" s="323">
        <v>264041</v>
      </c>
      <c r="AZ29" s="370">
        <v>1486</v>
      </c>
      <c r="BA29" s="371">
        <v>73</v>
      </c>
    </row>
    <row r="30" spans="1:53" ht="15" customHeight="1" x14ac:dyDescent="0.15">
      <c r="B30" s="2"/>
      <c r="C30" s="193" t="s">
        <v>188</v>
      </c>
      <c r="E30" s="251" t="s">
        <v>77</v>
      </c>
      <c r="F30" s="267">
        <v>29904</v>
      </c>
      <c r="G30" s="267">
        <v>313</v>
      </c>
      <c r="H30" s="267">
        <v>28191</v>
      </c>
      <c r="I30" s="267">
        <v>336</v>
      </c>
      <c r="J30" s="267">
        <v>31979</v>
      </c>
      <c r="K30" s="267">
        <v>313</v>
      </c>
      <c r="L30" s="267">
        <v>29606</v>
      </c>
      <c r="M30" s="268">
        <v>259</v>
      </c>
      <c r="N30" s="267">
        <v>27028</v>
      </c>
      <c r="O30" s="268">
        <v>346</v>
      </c>
      <c r="P30" s="267">
        <v>26015</v>
      </c>
      <c r="Q30" s="267">
        <v>454</v>
      </c>
      <c r="R30" s="267">
        <v>21633</v>
      </c>
      <c r="S30" s="268">
        <v>325</v>
      </c>
      <c r="T30" s="267">
        <v>26807</v>
      </c>
      <c r="U30" s="268">
        <v>374</v>
      </c>
      <c r="V30" s="267">
        <v>25375</v>
      </c>
      <c r="W30" s="268">
        <v>372</v>
      </c>
      <c r="X30" s="267">
        <v>26429</v>
      </c>
      <c r="Y30" s="268">
        <v>485</v>
      </c>
      <c r="Z30" s="267">
        <v>29417</v>
      </c>
      <c r="AA30" s="268">
        <v>499</v>
      </c>
      <c r="AB30" s="267">
        <v>32117</v>
      </c>
      <c r="AC30" s="268">
        <v>380</v>
      </c>
      <c r="AD30" s="267">
        <v>31253</v>
      </c>
      <c r="AE30" s="268">
        <v>561</v>
      </c>
      <c r="AF30" s="269">
        <v>29728</v>
      </c>
      <c r="AG30" s="269">
        <v>569</v>
      </c>
      <c r="AH30" s="267">
        <v>32847</v>
      </c>
      <c r="AI30" s="268">
        <v>784</v>
      </c>
      <c r="AJ30" s="267">
        <v>29394</v>
      </c>
      <c r="AK30" s="268">
        <v>558</v>
      </c>
      <c r="AL30" s="267">
        <v>26445</v>
      </c>
      <c r="AM30" s="268">
        <v>560</v>
      </c>
      <c r="AN30" s="267">
        <v>30474</v>
      </c>
      <c r="AO30" s="268">
        <v>575</v>
      </c>
      <c r="AP30" s="267">
        <v>34049</v>
      </c>
      <c r="AQ30" s="268">
        <v>667</v>
      </c>
      <c r="AR30" s="267">
        <v>33976</v>
      </c>
      <c r="AS30" s="268">
        <v>833</v>
      </c>
      <c r="AT30" s="267">
        <v>35236</v>
      </c>
      <c r="AU30" s="268">
        <v>949</v>
      </c>
      <c r="AV30" s="319">
        <v>35498</v>
      </c>
      <c r="AW30" s="320">
        <v>1234</v>
      </c>
      <c r="AX30" s="319">
        <v>36330</v>
      </c>
      <c r="AY30" s="323">
        <v>1399356</v>
      </c>
      <c r="AZ30" s="370">
        <v>31533</v>
      </c>
      <c r="BA30" s="371">
        <v>1364</v>
      </c>
    </row>
    <row r="31" spans="1:53" ht="15" customHeight="1" x14ac:dyDescent="0.15">
      <c r="B31" s="2"/>
      <c r="C31" s="193" t="s">
        <v>189</v>
      </c>
      <c r="E31" s="251" t="s">
        <v>77</v>
      </c>
      <c r="F31" s="267">
        <v>107518</v>
      </c>
      <c r="G31" s="267">
        <v>872</v>
      </c>
      <c r="H31" s="267">
        <v>79377</v>
      </c>
      <c r="I31" s="267">
        <v>1244</v>
      </c>
      <c r="J31" s="267">
        <v>61015</v>
      </c>
      <c r="K31" s="267">
        <v>872</v>
      </c>
      <c r="L31" s="267">
        <v>63722</v>
      </c>
      <c r="M31" s="268">
        <v>894</v>
      </c>
      <c r="N31" s="267">
        <v>78348</v>
      </c>
      <c r="O31" s="268">
        <v>1134</v>
      </c>
      <c r="P31" s="267">
        <v>67634</v>
      </c>
      <c r="Q31" s="267">
        <v>1006</v>
      </c>
      <c r="R31" s="267">
        <v>75199</v>
      </c>
      <c r="S31" s="268">
        <v>1535</v>
      </c>
      <c r="T31" s="267">
        <v>64959</v>
      </c>
      <c r="U31" s="268">
        <v>1630</v>
      </c>
      <c r="V31" s="267">
        <v>73313</v>
      </c>
      <c r="W31" s="268">
        <v>1270</v>
      </c>
      <c r="X31" s="267">
        <v>59365</v>
      </c>
      <c r="Y31" s="268">
        <v>1025</v>
      </c>
      <c r="Z31" s="267">
        <v>71995</v>
      </c>
      <c r="AA31" s="268">
        <v>1310</v>
      </c>
      <c r="AB31" s="267">
        <v>46998</v>
      </c>
      <c r="AC31" s="268">
        <v>888</v>
      </c>
      <c r="AD31" s="267">
        <v>51247</v>
      </c>
      <c r="AE31" s="268">
        <v>1274</v>
      </c>
      <c r="AF31" s="269">
        <v>39896</v>
      </c>
      <c r="AG31" s="269">
        <v>995</v>
      </c>
      <c r="AH31" s="267">
        <v>32797</v>
      </c>
      <c r="AI31" s="268">
        <v>827</v>
      </c>
      <c r="AJ31" s="267">
        <v>31202</v>
      </c>
      <c r="AK31" s="268">
        <v>685</v>
      </c>
      <c r="AL31" s="267">
        <v>39252</v>
      </c>
      <c r="AM31" s="268">
        <v>890</v>
      </c>
      <c r="AN31" s="267">
        <v>45429</v>
      </c>
      <c r="AO31" s="268">
        <v>1067</v>
      </c>
      <c r="AP31" s="267">
        <v>44482</v>
      </c>
      <c r="AQ31" s="268">
        <v>1126</v>
      </c>
      <c r="AR31" s="267">
        <v>52964</v>
      </c>
      <c r="AS31" s="268">
        <v>1326</v>
      </c>
      <c r="AT31" s="267">
        <v>47252</v>
      </c>
      <c r="AU31" s="268">
        <v>1539</v>
      </c>
      <c r="AV31" s="319">
        <v>50931</v>
      </c>
      <c r="AW31" s="320">
        <v>2373</v>
      </c>
      <c r="AX31" s="319">
        <v>51214</v>
      </c>
      <c r="AY31" s="323">
        <v>2509648</v>
      </c>
      <c r="AZ31" s="370">
        <v>40502</v>
      </c>
      <c r="BA31" s="371">
        <v>1629</v>
      </c>
    </row>
    <row r="32" spans="1:53" ht="22.5" customHeight="1" x14ac:dyDescent="0.15">
      <c r="B32" s="2"/>
      <c r="C32" s="103" t="s">
        <v>443</v>
      </c>
      <c r="E32" s="251" t="s">
        <v>198</v>
      </c>
      <c r="F32" s="267">
        <v>212439</v>
      </c>
      <c r="G32" s="267">
        <v>4162</v>
      </c>
      <c r="H32" s="267">
        <v>216111</v>
      </c>
      <c r="I32" s="267">
        <v>4681</v>
      </c>
      <c r="J32" s="267">
        <v>164965</v>
      </c>
      <c r="K32" s="267">
        <v>4162</v>
      </c>
      <c r="L32" s="267">
        <v>197862</v>
      </c>
      <c r="M32" s="268">
        <v>5388</v>
      </c>
      <c r="N32" s="267">
        <v>146843</v>
      </c>
      <c r="O32" s="268">
        <v>4045</v>
      </c>
      <c r="P32" s="267">
        <v>128996</v>
      </c>
      <c r="Q32" s="267">
        <v>3521</v>
      </c>
      <c r="R32" s="267">
        <v>161136</v>
      </c>
      <c r="S32" s="268">
        <v>4672</v>
      </c>
      <c r="T32" s="267">
        <v>1039765</v>
      </c>
      <c r="U32" s="268">
        <v>6790</v>
      </c>
      <c r="V32" s="267">
        <v>202602</v>
      </c>
      <c r="W32" s="268">
        <v>5821</v>
      </c>
      <c r="X32" s="267">
        <v>211451</v>
      </c>
      <c r="Y32" s="268">
        <v>6195</v>
      </c>
      <c r="Z32" s="267">
        <v>200058</v>
      </c>
      <c r="AA32" s="268">
        <v>5958</v>
      </c>
      <c r="AB32" s="267">
        <v>232099</v>
      </c>
      <c r="AC32" s="268">
        <v>7607</v>
      </c>
      <c r="AD32" s="267">
        <v>257231</v>
      </c>
      <c r="AE32" s="268">
        <v>10766</v>
      </c>
      <c r="AF32" s="269">
        <v>227231</v>
      </c>
      <c r="AG32" s="269">
        <v>10456</v>
      </c>
      <c r="AH32" s="267">
        <v>232201</v>
      </c>
      <c r="AI32" s="268">
        <v>9674</v>
      </c>
      <c r="AJ32" s="267">
        <v>212708</v>
      </c>
      <c r="AK32" s="268">
        <v>7606</v>
      </c>
      <c r="AL32" s="267">
        <v>235734</v>
      </c>
      <c r="AM32" s="268">
        <v>8112</v>
      </c>
      <c r="AN32" s="267">
        <v>286851</v>
      </c>
      <c r="AO32" s="268">
        <v>10318</v>
      </c>
      <c r="AP32" s="267">
        <v>343428</v>
      </c>
      <c r="AQ32" s="268">
        <v>11876</v>
      </c>
      <c r="AR32" s="267">
        <v>592888</v>
      </c>
      <c r="AS32" s="268">
        <v>13411</v>
      </c>
      <c r="AT32" s="267">
        <v>329891</v>
      </c>
      <c r="AU32" s="268">
        <v>15472</v>
      </c>
      <c r="AV32" s="319">
        <v>382649</v>
      </c>
      <c r="AW32" s="320">
        <v>27153</v>
      </c>
      <c r="AX32" s="319">
        <v>333733</v>
      </c>
      <c r="AY32" s="323">
        <v>21291098</v>
      </c>
      <c r="AZ32" s="370">
        <v>315012</v>
      </c>
      <c r="BA32" s="371">
        <v>17664</v>
      </c>
    </row>
    <row r="33" spans="2:53" ht="15" customHeight="1" x14ac:dyDescent="0.15">
      <c r="B33" s="466" t="s">
        <v>66</v>
      </c>
      <c r="C33" s="466"/>
      <c r="E33" s="251" t="s">
        <v>78</v>
      </c>
      <c r="F33" s="267">
        <v>0</v>
      </c>
      <c r="G33" s="267">
        <v>0</v>
      </c>
      <c r="H33" s="267">
        <v>10500</v>
      </c>
      <c r="I33" s="267">
        <v>129</v>
      </c>
      <c r="J33" s="267">
        <v>0</v>
      </c>
      <c r="K33" s="267">
        <v>0</v>
      </c>
      <c r="L33" s="267">
        <v>0</v>
      </c>
      <c r="M33" s="268">
        <v>0</v>
      </c>
      <c r="N33" s="267">
        <v>0</v>
      </c>
      <c r="O33" s="268">
        <v>0</v>
      </c>
      <c r="P33" s="267">
        <v>0</v>
      </c>
      <c r="Q33" s="267">
        <v>0</v>
      </c>
      <c r="R33" s="267">
        <v>0</v>
      </c>
      <c r="S33" s="268">
        <v>0</v>
      </c>
      <c r="T33" s="267">
        <v>0</v>
      </c>
      <c r="U33" s="268">
        <v>0</v>
      </c>
      <c r="V33" s="267">
        <v>0</v>
      </c>
      <c r="W33" s="268">
        <v>0</v>
      </c>
      <c r="X33" s="267">
        <v>0</v>
      </c>
      <c r="Y33" s="268">
        <v>0</v>
      </c>
      <c r="Z33" s="267">
        <v>0</v>
      </c>
      <c r="AA33" s="268">
        <v>0</v>
      </c>
      <c r="AB33" s="267">
        <v>0</v>
      </c>
      <c r="AC33" s="268">
        <v>0</v>
      </c>
      <c r="AD33" s="267">
        <v>0</v>
      </c>
      <c r="AE33" s="268">
        <v>0</v>
      </c>
      <c r="AF33" s="269">
        <v>0</v>
      </c>
      <c r="AG33" s="269">
        <v>0</v>
      </c>
      <c r="AH33" s="267">
        <v>0</v>
      </c>
      <c r="AI33" s="268">
        <v>0</v>
      </c>
      <c r="AJ33" s="263">
        <v>0</v>
      </c>
      <c r="AK33" s="269">
        <v>0</v>
      </c>
      <c r="AL33" s="263">
        <v>0</v>
      </c>
      <c r="AM33" s="269">
        <v>0</v>
      </c>
      <c r="AN33" s="263">
        <v>0</v>
      </c>
      <c r="AO33" s="269">
        <v>0</v>
      </c>
      <c r="AP33" s="263">
        <v>0</v>
      </c>
      <c r="AQ33" s="269">
        <v>0</v>
      </c>
      <c r="AR33" s="263">
        <v>0</v>
      </c>
      <c r="AS33" s="269">
        <v>0</v>
      </c>
      <c r="AT33" s="263">
        <v>0</v>
      </c>
      <c r="AU33" s="269">
        <v>0</v>
      </c>
      <c r="AV33" s="320">
        <v>0</v>
      </c>
      <c r="AW33" s="320">
        <v>0</v>
      </c>
      <c r="AX33" s="320">
        <v>0</v>
      </c>
      <c r="AY33" s="320">
        <v>0</v>
      </c>
      <c r="AZ33" s="367">
        <v>0</v>
      </c>
      <c r="BA33" s="372">
        <v>0</v>
      </c>
    </row>
    <row r="34" spans="2:53" ht="15" customHeight="1" x14ac:dyDescent="0.15">
      <c r="B34" s="466" t="s">
        <v>79</v>
      </c>
      <c r="C34" s="466"/>
      <c r="E34" s="251" t="s">
        <v>78</v>
      </c>
      <c r="F34" s="267">
        <v>48809</v>
      </c>
      <c r="G34" s="267">
        <v>718</v>
      </c>
      <c r="H34" s="267">
        <v>39791</v>
      </c>
      <c r="I34" s="267">
        <v>946</v>
      </c>
      <c r="J34" s="267">
        <v>33461</v>
      </c>
      <c r="K34" s="267">
        <v>718</v>
      </c>
      <c r="L34" s="267">
        <v>25074</v>
      </c>
      <c r="M34" s="268">
        <v>523</v>
      </c>
      <c r="N34" s="267">
        <v>37997</v>
      </c>
      <c r="O34" s="268">
        <v>909</v>
      </c>
      <c r="P34" s="267">
        <v>32351</v>
      </c>
      <c r="Q34" s="267">
        <v>919</v>
      </c>
      <c r="R34" s="267">
        <v>27315</v>
      </c>
      <c r="S34" s="268">
        <v>848</v>
      </c>
      <c r="T34" s="267">
        <v>27426</v>
      </c>
      <c r="U34" s="268">
        <v>927</v>
      </c>
      <c r="V34" s="267">
        <v>1100</v>
      </c>
      <c r="W34" s="268">
        <v>42</v>
      </c>
      <c r="X34" s="267">
        <v>0</v>
      </c>
      <c r="Y34" s="268">
        <v>0</v>
      </c>
      <c r="Z34" s="267">
        <v>0</v>
      </c>
      <c r="AA34" s="268">
        <v>0</v>
      </c>
      <c r="AB34" s="267">
        <v>0</v>
      </c>
      <c r="AC34" s="268">
        <v>0</v>
      </c>
      <c r="AD34" s="267">
        <v>0</v>
      </c>
      <c r="AE34" s="268">
        <v>0</v>
      </c>
      <c r="AF34" s="269">
        <v>0</v>
      </c>
      <c r="AG34" s="269">
        <v>0</v>
      </c>
      <c r="AH34" s="267">
        <v>0</v>
      </c>
      <c r="AI34" s="268">
        <v>0</v>
      </c>
      <c r="AJ34" s="263">
        <v>0</v>
      </c>
      <c r="AK34" s="269">
        <v>0</v>
      </c>
      <c r="AL34" s="263">
        <v>0</v>
      </c>
      <c r="AM34" s="269">
        <v>0</v>
      </c>
      <c r="AN34" s="263">
        <v>0</v>
      </c>
      <c r="AO34" s="269">
        <v>0</v>
      </c>
      <c r="AP34" s="263">
        <v>0</v>
      </c>
      <c r="AQ34" s="269">
        <v>0</v>
      </c>
      <c r="AR34" s="263">
        <v>0</v>
      </c>
      <c r="AS34" s="269">
        <v>0</v>
      </c>
      <c r="AT34" s="263">
        <v>0</v>
      </c>
      <c r="AU34" s="269">
        <v>0</v>
      </c>
      <c r="AV34" s="320">
        <v>0</v>
      </c>
      <c r="AW34" s="320">
        <v>0</v>
      </c>
      <c r="AX34" s="320">
        <v>0</v>
      </c>
      <c r="AY34" s="320">
        <v>0</v>
      </c>
      <c r="AZ34" s="367">
        <v>0</v>
      </c>
      <c r="BA34" s="372">
        <v>0</v>
      </c>
    </row>
    <row r="35" spans="2:53" ht="15" customHeight="1" x14ac:dyDescent="0.15">
      <c r="B35" s="466" t="s">
        <v>67</v>
      </c>
      <c r="C35" s="466"/>
      <c r="E35" s="251" t="s">
        <v>80</v>
      </c>
      <c r="F35" s="267">
        <v>545387</v>
      </c>
      <c r="G35" s="267">
        <v>2361</v>
      </c>
      <c r="H35" s="267">
        <v>577338</v>
      </c>
      <c r="I35" s="267">
        <v>3721</v>
      </c>
      <c r="J35" s="267">
        <v>545905</v>
      </c>
      <c r="K35" s="267">
        <v>2361</v>
      </c>
      <c r="L35" s="267">
        <v>785318</v>
      </c>
      <c r="M35" s="268">
        <v>5385</v>
      </c>
      <c r="N35" s="267">
        <v>825244</v>
      </c>
      <c r="O35" s="268">
        <v>5839</v>
      </c>
      <c r="P35" s="267">
        <v>671629</v>
      </c>
      <c r="Q35" s="267">
        <v>4893</v>
      </c>
      <c r="R35" s="267">
        <v>813127</v>
      </c>
      <c r="S35" s="268">
        <v>6774</v>
      </c>
      <c r="T35" s="267">
        <v>789636</v>
      </c>
      <c r="U35" s="268">
        <v>9443</v>
      </c>
      <c r="V35" s="267">
        <v>629948</v>
      </c>
      <c r="W35" s="268">
        <v>5873</v>
      </c>
      <c r="X35" s="267">
        <v>610812</v>
      </c>
      <c r="Y35" s="268">
        <v>5699</v>
      </c>
      <c r="Z35" s="267">
        <v>843828</v>
      </c>
      <c r="AA35" s="268">
        <v>8934</v>
      </c>
      <c r="AB35" s="267">
        <v>717362</v>
      </c>
      <c r="AC35" s="268">
        <v>7669</v>
      </c>
      <c r="AD35" s="267">
        <v>693314</v>
      </c>
      <c r="AE35" s="268">
        <v>7870</v>
      </c>
      <c r="AF35" s="269">
        <v>802040</v>
      </c>
      <c r="AG35" s="269">
        <v>8652</v>
      </c>
      <c r="AH35" s="267">
        <v>714295</v>
      </c>
      <c r="AI35" s="268">
        <v>7461</v>
      </c>
      <c r="AJ35" s="267">
        <v>776161</v>
      </c>
      <c r="AK35" s="268">
        <v>6202</v>
      </c>
      <c r="AL35" s="267">
        <v>699278</v>
      </c>
      <c r="AM35" s="268">
        <v>7034</v>
      </c>
      <c r="AN35" s="267">
        <v>631747</v>
      </c>
      <c r="AO35" s="268">
        <v>8336</v>
      </c>
      <c r="AP35" s="267">
        <v>728140</v>
      </c>
      <c r="AQ35" s="268">
        <v>8998</v>
      </c>
      <c r="AR35" s="267">
        <v>634952</v>
      </c>
      <c r="AS35" s="268">
        <v>5790</v>
      </c>
      <c r="AT35" s="267">
        <v>587259</v>
      </c>
      <c r="AU35" s="268">
        <v>9042</v>
      </c>
      <c r="AV35" s="319">
        <v>595158</v>
      </c>
      <c r="AW35" s="320">
        <v>23967</v>
      </c>
      <c r="AX35" s="319">
        <v>898837</v>
      </c>
      <c r="AY35" s="323">
        <v>23420145</v>
      </c>
      <c r="AZ35" s="370">
        <v>683426</v>
      </c>
      <c r="BA35" s="371">
        <v>14611</v>
      </c>
    </row>
    <row r="36" spans="2:53" ht="15" customHeight="1" x14ac:dyDescent="0.15">
      <c r="B36" s="466" t="s">
        <v>68</v>
      </c>
      <c r="C36" s="466"/>
      <c r="E36" s="251" t="s">
        <v>81</v>
      </c>
      <c r="F36" s="267">
        <v>27917</v>
      </c>
      <c r="G36" s="267">
        <v>363</v>
      </c>
      <c r="H36" s="267">
        <v>31505</v>
      </c>
      <c r="I36" s="267">
        <v>840</v>
      </c>
      <c r="J36" s="267">
        <v>15183</v>
      </c>
      <c r="K36" s="267">
        <v>363</v>
      </c>
      <c r="L36" s="267">
        <v>14092</v>
      </c>
      <c r="M36" s="268">
        <v>468</v>
      </c>
      <c r="N36" s="267">
        <v>1918</v>
      </c>
      <c r="O36" s="268">
        <v>56</v>
      </c>
      <c r="P36" s="267">
        <v>0</v>
      </c>
      <c r="Q36" s="267">
        <v>0</v>
      </c>
      <c r="R36" s="267">
        <v>5069</v>
      </c>
      <c r="S36" s="268">
        <v>207</v>
      </c>
      <c r="T36" s="267">
        <v>7130</v>
      </c>
      <c r="U36" s="268">
        <v>386</v>
      </c>
      <c r="V36" s="267">
        <v>2031</v>
      </c>
      <c r="W36" s="268">
        <v>86</v>
      </c>
      <c r="X36" s="267">
        <v>2009</v>
      </c>
      <c r="Y36" s="268">
        <v>94</v>
      </c>
      <c r="Z36" s="267">
        <v>10164</v>
      </c>
      <c r="AA36" s="268">
        <v>530</v>
      </c>
      <c r="AB36" s="267">
        <v>0</v>
      </c>
      <c r="AC36" s="268">
        <v>0</v>
      </c>
      <c r="AD36" s="267">
        <v>5</v>
      </c>
      <c r="AE36" s="268">
        <v>1</v>
      </c>
      <c r="AF36" s="269">
        <v>1</v>
      </c>
      <c r="AG36" s="269">
        <v>1</v>
      </c>
      <c r="AH36" s="267">
        <v>6908</v>
      </c>
      <c r="AI36" s="268">
        <v>255</v>
      </c>
      <c r="AJ36" s="267">
        <v>12029</v>
      </c>
      <c r="AK36" s="268">
        <v>290</v>
      </c>
      <c r="AL36" s="267">
        <v>9423</v>
      </c>
      <c r="AM36" s="268">
        <v>340</v>
      </c>
      <c r="AN36" s="267">
        <v>10674</v>
      </c>
      <c r="AO36" s="268">
        <v>516</v>
      </c>
      <c r="AP36" s="267">
        <v>6921</v>
      </c>
      <c r="AQ36" s="268">
        <v>299</v>
      </c>
      <c r="AR36" s="267">
        <v>5723</v>
      </c>
      <c r="AS36" s="268">
        <v>203</v>
      </c>
      <c r="AT36" s="267">
        <v>6914</v>
      </c>
      <c r="AU36" s="268">
        <v>359</v>
      </c>
      <c r="AV36" s="320">
        <v>0</v>
      </c>
      <c r="AW36" s="320">
        <v>1549</v>
      </c>
      <c r="AX36" s="320">
        <v>0</v>
      </c>
      <c r="AY36" s="323">
        <v>438400</v>
      </c>
      <c r="AZ36" s="373">
        <v>13429</v>
      </c>
      <c r="BA36" s="371">
        <v>2084</v>
      </c>
    </row>
    <row r="37" spans="2:53" ht="15" customHeight="1" x14ac:dyDescent="0.15">
      <c r="B37" s="466" t="s">
        <v>553</v>
      </c>
      <c r="C37" s="466"/>
      <c r="E37" s="251" t="s">
        <v>82</v>
      </c>
      <c r="F37" s="267">
        <v>598378</v>
      </c>
      <c r="G37" s="267">
        <v>19419</v>
      </c>
      <c r="H37" s="267">
        <v>643298</v>
      </c>
      <c r="I37" s="267">
        <v>18753</v>
      </c>
      <c r="J37" s="267">
        <v>666900</v>
      </c>
      <c r="K37" s="267">
        <v>19419</v>
      </c>
      <c r="L37" s="267">
        <v>643549</v>
      </c>
      <c r="M37" s="268">
        <v>20860</v>
      </c>
      <c r="N37" s="267">
        <v>578112</v>
      </c>
      <c r="O37" s="268">
        <v>21183</v>
      </c>
      <c r="P37" s="267">
        <v>549822</v>
      </c>
      <c r="Q37" s="267">
        <v>23809</v>
      </c>
      <c r="R37" s="267">
        <v>473481</v>
      </c>
      <c r="S37" s="268">
        <v>25025</v>
      </c>
      <c r="T37" s="267">
        <v>545834</v>
      </c>
      <c r="U37" s="268">
        <v>50436</v>
      </c>
      <c r="V37" s="267">
        <v>336379</v>
      </c>
      <c r="W37" s="268">
        <v>16497</v>
      </c>
      <c r="X37" s="267">
        <v>431972</v>
      </c>
      <c r="Y37" s="268">
        <v>19493</v>
      </c>
      <c r="Z37" s="267">
        <v>432130</v>
      </c>
      <c r="AA37" s="268">
        <v>21536</v>
      </c>
      <c r="AB37" s="267">
        <v>587877</v>
      </c>
      <c r="AC37" s="268">
        <v>27406</v>
      </c>
      <c r="AD37" s="267">
        <v>453082</v>
      </c>
      <c r="AE37" s="268">
        <v>23497</v>
      </c>
      <c r="AF37" s="269">
        <v>374617</v>
      </c>
      <c r="AG37" s="269">
        <v>19216</v>
      </c>
      <c r="AH37" s="267">
        <v>461320</v>
      </c>
      <c r="AI37" s="268">
        <v>27366</v>
      </c>
      <c r="AJ37" s="267">
        <v>371004</v>
      </c>
      <c r="AK37" s="268">
        <v>16607</v>
      </c>
      <c r="AL37" s="267">
        <v>441654</v>
      </c>
      <c r="AM37" s="268">
        <v>18396</v>
      </c>
      <c r="AN37" s="267">
        <v>522606</v>
      </c>
      <c r="AO37" s="268">
        <v>23844</v>
      </c>
      <c r="AP37" s="267">
        <v>312562</v>
      </c>
      <c r="AQ37" s="268">
        <v>14385</v>
      </c>
      <c r="AR37" s="267">
        <v>301316</v>
      </c>
      <c r="AS37" s="268">
        <v>12511</v>
      </c>
      <c r="AT37" s="267">
        <v>242600</v>
      </c>
      <c r="AU37" s="268">
        <v>13019</v>
      </c>
      <c r="AV37" s="319">
        <v>320293</v>
      </c>
      <c r="AW37" s="320">
        <v>41475</v>
      </c>
      <c r="AX37" s="319">
        <v>291188</v>
      </c>
      <c r="AY37" s="323">
        <v>27834274</v>
      </c>
      <c r="AZ37" s="370">
        <v>244558</v>
      </c>
      <c r="BA37" s="371">
        <v>18735</v>
      </c>
    </row>
    <row r="38" spans="2:53" ht="15" customHeight="1" x14ac:dyDescent="0.15">
      <c r="B38" s="2"/>
      <c r="C38" s="193" t="s">
        <v>190</v>
      </c>
      <c r="E38" s="251" t="s">
        <v>83</v>
      </c>
      <c r="F38" s="267">
        <v>178845</v>
      </c>
      <c r="G38" s="267">
        <v>4890</v>
      </c>
      <c r="H38" s="267">
        <v>229743</v>
      </c>
      <c r="I38" s="267">
        <v>6113</v>
      </c>
      <c r="J38" s="267">
        <v>208679</v>
      </c>
      <c r="K38" s="267">
        <v>4890</v>
      </c>
      <c r="L38" s="267">
        <v>170521</v>
      </c>
      <c r="M38" s="268">
        <v>4367</v>
      </c>
      <c r="N38" s="267">
        <v>202313</v>
      </c>
      <c r="O38" s="268">
        <v>5638</v>
      </c>
      <c r="P38" s="267">
        <v>131510</v>
      </c>
      <c r="Q38" s="267">
        <v>4237</v>
      </c>
      <c r="R38" s="267">
        <v>130432</v>
      </c>
      <c r="S38" s="268">
        <v>4445</v>
      </c>
      <c r="T38" s="267">
        <v>206200</v>
      </c>
      <c r="U38" s="268">
        <v>10199</v>
      </c>
      <c r="V38" s="267">
        <v>95241</v>
      </c>
      <c r="W38" s="268">
        <v>6289</v>
      </c>
      <c r="X38" s="267">
        <v>185256</v>
      </c>
      <c r="Y38" s="268">
        <v>7245</v>
      </c>
      <c r="Z38" s="267">
        <v>173167</v>
      </c>
      <c r="AA38" s="268">
        <v>7167</v>
      </c>
      <c r="AB38" s="267">
        <v>240636</v>
      </c>
      <c r="AC38" s="268">
        <v>10768</v>
      </c>
      <c r="AD38" s="267">
        <v>187079</v>
      </c>
      <c r="AE38" s="268">
        <v>9160</v>
      </c>
      <c r="AF38" s="269">
        <v>153761</v>
      </c>
      <c r="AG38" s="269">
        <v>6901</v>
      </c>
      <c r="AH38" s="267">
        <v>209356</v>
      </c>
      <c r="AI38" s="268">
        <v>11140</v>
      </c>
      <c r="AJ38" s="267">
        <v>168859</v>
      </c>
      <c r="AK38" s="268">
        <v>6794</v>
      </c>
      <c r="AL38" s="267">
        <v>211166</v>
      </c>
      <c r="AM38" s="268">
        <v>8006</v>
      </c>
      <c r="AN38" s="267">
        <v>247914</v>
      </c>
      <c r="AO38" s="268">
        <v>9610</v>
      </c>
      <c r="AP38" s="267">
        <v>158430</v>
      </c>
      <c r="AQ38" s="268">
        <v>6821</v>
      </c>
      <c r="AR38" s="267">
        <v>165843</v>
      </c>
      <c r="AS38" s="268">
        <v>6592</v>
      </c>
      <c r="AT38" s="267">
        <v>121129</v>
      </c>
      <c r="AU38" s="268">
        <v>5432</v>
      </c>
      <c r="AV38" s="319">
        <v>156837</v>
      </c>
      <c r="AW38" s="320">
        <v>21290</v>
      </c>
      <c r="AX38" s="319">
        <v>117242</v>
      </c>
      <c r="AY38" s="323">
        <v>10226767</v>
      </c>
      <c r="AZ38" s="370">
        <v>149457</v>
      </c>
      <c r="BA38" s="371">
        <v>9625</v>
      </c>
    </row>
    <row r="39" spans="2:53" ht="22.5" customHeight="1" x14ac:dyDescent="0.15">
      <c r="B39" s="2"/>
      <c r="C39" s="103" t="s">
        <v>193</v>
      </c>
      <c r="E39" s="251" t="s">
        <v>198</v>
      </c>
      <c r="F39" s="267">
        <v>419533</v>
      </c>
      <c r="G39" s="267">
        <v>14529</v>
      </c>
      <c r="H39" s="267">
        <v>413555</v>
      </c>
      <c r="I39" s="267">
        <v>12640</v>
      </c>
      <c r="J39" s="267">
        <v>458221</v>
      </c>
      <c r="K39" s="267">
        <v>14529</v>
      </c>
      <c r="L39" s="267">
        <v>473028</v>
      </c>
      <c r="M39" s="268">
        <v>16493</v>
      </c>
      <c r="N39" s="267">
        <v>375799</v>
      </c>
      <c r="O39" s="268">
        <v>15545</v>
      </c>
      <c r="P39" s="267">
        <v>418312</v>
      </c>
      <c r="Q39" s="267">
        <v>19572</v>
      </c>
      <c r="R39" s="267">
        <v>343049</v>
      </c>
      <c r="S39" s="268">
        <v>20580</v>
      </c>
      <c r="T39" s="267">
        <v>339634</v>
      </c>
      <c r="U39" s="268">
        <v>40237</v>
      </c>
      <c r="V39" s="267">
        <v>241138</v>
      </c>
      <c r="W39" s="268">
        <v>10208</v>
      </c>
      <c r="X39" s="267">
        <v>246716</v>
      </c>
      <c r="Y39" s="268">
        <v>12248</v>
      </c>
      <c r="Z39" s="267">
        <v>258963</v>
      </c>
      <c r="AA39" s="268">
        <v>14369</v>
      </c>
      <c r="AB39" s="267">
        <v>347241</v>
      </c>
      <c r="AC39" s="268">
        <v>16638</v>
      </c>
      <c r="AD39" s="267">
        <v>266003</v>
      </c>
      <c r="AE39" s="268">
        <v>14337</v>
      </c>
      <c r="AF39" s="269">
        <v>220856</v>
      </c>
      <c r="AG39" s="269">
        <v>12315</v>
      </c>
      <c r="AH39" s="267">
        <v>251964</v>
      </c>
      <c r="AI39" s="268">
        <v>16226</v>
      </c>
      <c r="AJ39" s="267">
        <v>202145</v>
      </c>
      <c r="AK39" s="268">
        <v>9813</v>
      </c>
      <c r="AL39" s="267">
        <v>230488</v>
      </c>
      <c r="AM39" s="268">
        <v>10389</v>
      </c>
      <c r="AN39" s="267">
        <v>274692</v>
      </c>
      <c r="AO39" s="268">
        <v>14234</v>
      </c>
      <c r="AP39" s="267">
        <v>154132</v>
      </c>
      <c r="AQ39" s="268">
        <v>7563</v>
      </c>
      <c r="AR39" s="267">
        <v>135473</v>
      </c>
      <c r="AS39" s="268">
        <v>5919</v>
      </c>
      <c r="AT39" s="267">
        <v>121471</v>
      </c>
      <c r="AU39" s="268">
        <v>7587</v>
      </c>
      <c r="AV39" s="320">
        <v>163456</v>
      </c>
      <c r="AW39" s="320">
        <v>20185</v>
      </c>
      <c r="AX39" s="320">
        <v>173946</v>
      </c>
      <c r="AY39" s="323">
        <v>17607507</v>
      </c>
      <c r="AZ39" s="370">
        <v>95101</v>
      </c>
      <c r="BA39" s="371">
        <v>9110</v>
      </c>
    </row>
    <row r="40" spans="2:53" ht="15" customHeight="1" x14ac:dyDescent="0.15">
      <c r="B40" s="466" t="s">
        <v>199</v>
      </c>
      <c r="C40" s="466"/>
      <c r="E40" s="251" t="s">
        <v>198</v>
      </c>
      <c r="F40" s="267">
        <v>451149</v>
      </c>
      <c r="G40" s="267">
        <v>3592</v>
      </c>
      <c r="H40" s="267">
        <v>364738</v>
      </c>
      <c r="I40" s="267">
        <v>5263</v>
      </c>
      <c r="J40" s="267">
        <v>258039</v>
      </c>
      <c r="K40" s="267">
        <v>3592</v>
      </c>
      <c r="L40" s="267">
        <v>369235</v>
      </c>
      <c r="M40" s="268">
        <v>5147</v>
      </c>
      <c r="N40" s="267">
        <v>324668</v>
      </c>
      <c r="O40" s="268">
        <v>4804</v>
      </c>
      <c r="P40" s="267">
        <v>289297</v>
      </c>
      <c r="Q40" s="267">
        <v>4710</v>
      </c>
      <c r="R40" s="267">
        <v>283996</v>
      </c>
      <c r="S40" s="268">
        <v>5626</v>
      </c>
      <c r="T40" s="267">
        <v>240985</v>
      </c>
      <c r="U40" s="268">
        <v>4778</v>
      </c>
      <c r="V40" s="267">
        <v>38344</v>
      </c>
      <c r="W40" s="268">
        <v>662</v>
      </c>
      <c r="X40" s="267">
        <v>83277</v>
      </c>
      <c r="Y40" s="268">
        <v>1380</v>
      </c>
      <c r="Z40" s="267">
        <v>114197</v>
      </c>
      <c r="AA40" s="268">
        <v>1985</v>
      </c>
      <c r="AB40" s="267">
        <v>102359</v>
      </c>
      <c r="AC40" s="268">
        <v>1768</v>
      </c>
      <c r="AD40" s="267">
        <v>89885</v>
      </c>
      <c r="AE40" s="268">
        <v>1602</v>
      </c>
      <c r="AF40" s="269">
        <v>135006</v>
      </c>
      <c r="AG40" s="269">
        <v>2728</v>
      </c>
      <c r="AH40" s="267">
        <v>22699</v>
      </c>
      <c r="AI40" s="268">
        <v>538</v>
      </c>
      <c r="AJ40" s="267">
        <v>89356</v>
      </c>
      <c r="AK40" s="268">
        <v>1781</v>
      </c>
      <c r="AL40" s="267">
        <v>108313</v>
      </c>
      <c r="AM40" s="268">
        <v>2073</v>
      </c>
      <c r="AN40" s="267">
        <v>78793</v>
      </c>
      <c r="AO40" s="268">
        <v>1761</v>
      </c>
      <c r="AP40" s="267">
        <v>77547</v>
      </c>
      <c r="AQ40" s="268">
        <v>1744</v>
      </c>
      <c r="AR40" s="267">
        <v>24016</v>
      </c>
      <c r="AS40" s="268">
        <v>513</v>
      </c>
      <c r="AT40" s="267">
        <v>9839</v>
      </c>
      <c r="AU40" s="268">
        <v>191</v>
      </c>
      <c r="AV40" s="319" t="s">
        <v>522</v>
      </c>
      <c r="AW40" s="320" t="s">
        <v>522</v>
      </c>
      <c r="AX40" s="319">
        <v>11</v>
      </c>
      <c r="AY40" s="323">
        <v>0</v>
      </c>
      <c r="AZ40" s="367">
        <v>0</v>
      </c>
      <c r="BA40" s="372">
        <v>0</v>
      </c>
    </row>
    <row r="41" spans="2:53" ht="15" customHeight="1" x14ac:dyDescent="0.15">
      <c r="B41" s="466" t="s">
        <v>69</v>
      </c>
      <c r="C41" s="466"/>
      <c r="D41" s="2"/>
      <c r="E41" s="251" t="s">
        <v>84</v>
      </c>
      <c r="F41" s="267">
        <v>176136</v>
      </c>
      <c r="G41" s="267">
        <v>2727</v>
      </c>
      <c r="H41" s="267">
        <v>141849</v>
      </c>
      <c r="I41" s="267">
        <v>2131</v>
      </c>
      <c r="J41" s="267">
        <v>178904</v>
      </c>
      <c r="K41" s="267">
        <v>2727</v>
      </c>
      <c r="L41" s="267">
        <v>123172</v>
      </c>
      <c r="M41" s="268">
        <v>1915</v>
      </c>
      <c r="N41" s="267">
        <v>135624</v>
      </c>
      <c r="O41" s="268">
        <v>2348</v>
      </c>
      <c r="P41" s="267">
        <v>74934</v>
      </c>
      <c r="Q41" s="267">
        <v>1680</v>
      </c>
      <c r="R41" s="267">
        <v>62455</v>
      </c>
      <c r="S41" s="268">
        <v>1489</v>
      </c>
      <c r="T41" s="267">
        <v>48094</v>
      </c>
      <c r="U41" s="268">
        <v>1126</v>
      </c>
      <c r="V41" s="267">
        <v>28313</v>
      </c>
      <c r="W41" s="268">
        <v>513</v>
      </c>
      <c r="X41" s="267">
        <v>38198</v>
      </c>
      <c r="Y41" s="268">
        <v>747</v>
      </c>
      <c r="Z41" s="267">
        <v>38834</v>
      </c>
      <c r="AA41" s="268">
        <v>866</v>
      </c>
      <c r="AB41" s="267">
        <v>38729</v>
      </c>
      <c r="AC41" s="268">
        <v>787</v>
      </c>
      <c r="AD41" s="267">
        <v>34383</v>
      </c>
      <c r="AE41" s="268">
        <v>920</v>
      </c>
      <c r="AF41" s="269">
        <v>19480</v>
      </c>
      <c r="AG41" s="269">
        <v>597</v>
      </c>
      <c r="AH41" s="267">
        <v>0</v>
      </c>
      <c r="AI41" s="268">
        <v>0</v>
      </c>
      <c r="AJ41" s="263">
        <v>0</v>
      </c>
      <c r="AK41" s="269">
        <v>0</v>
      </c>
      <c r="AL41" s="263">
        <v>0</v>
      </c>
      <c r="AM41" s="269">
        <v>0</v>
      </c>
      <c r="AN41" s="263">
        <v>0</v>
      </c>
      <c r="AO41" s="269">
        <v>0</v>
      </c>
      <c r="AP41" s="263">
        <v>0</v>
      </c>
      <c r="AQ41" s="269">
        <v>0</v>
      </c>
      <c r="AR41" s="263">
        <v>0</v>
      </c>
      <c r="AS41" s="269">
        <v>0</v>
      </c>
      <c r="AT41" s="263">
        <v>0</v>
      </c>
      <c r="AU41" s="269">
        <v>0</v>
      </c>
      <c r="AV41" s="319" t="s">
        <v>522</v>
      </c>
      <c r="AW41" s="320">
        <v>0</v>
      </c>
      <c r="AX41" s="319" t="s">
        <v>535</v>
      </c>
      <c r="AY41" s="320" t="s">
        <v>535</v>
      </c>
      <c r="AZ41" s="367">
        <v>0</v>
      </c>
      <c r="BA41" s="372">
        <v>0</v>
      </c>
    </row>
    <row r="42" spans="2:53" ht="15" customHeight="1" x14ac:dyDescent="0.15">
      <c r="B42" s="2"/>
      <c r="C42" s="193" t="s">
        <v>191</v>
      </c>
      <c r="D42" s="2"/>
      <c r="E42" s="251" t="s">
        <v>85</v>
      </c>
      <c r="F42" s="261">
        <v>98600</v>
      </c>
      <c r="G42" s="261">
        <v>878</v>
      </c>
      <c r="H42" s="261">
        <v>76055</v>
      </c>
      <c r="I42" s="261">
        <v>851</v>
      </c>
      <c r="J42" s="261">
        <v>81122</v>
      </c>
      <c r="K42" s="261">
        <v>878</v>
      </c>
      <c r="L42" s="261">
        <v>57897</v>
      </c>
      <c r="M42" s="262">
        <v>641</v>
      </c>
      <c r="N42" s="261">
        <v>57286</v>
      </c>
      <c r="O42" s="262">
        <v>687</v>
      </c>
      <c r="P42" s="261">
        <v>29126</v>
      </c>
      <c r="Q42" s="261">
        <v>423</v>
      </c>
      <c r="R42" s="261">
        <v>29716</v>
      </c>
      <c r="S42" s="262">
        <v>537</v>
      </c>
      <c r="T42" s="261">
        <v>6269</v>
      </c>
      <c r="U42" s="262">
        <v>97</v>
      </c>
      <c r="V42" s="261">
        <v>3230</v>
      </c>
      <c r="W42" s="262">
        <v>43</v>
      </c>
      <c r="X42" s="261">
        <v>2687</v>
      </c>
      <c r="Y42" s="262">
        <v>43</v>
      </c>
      <c r="Z42" s="261">
        <v>6305</v>
      </c>
      <c r="AA42" s="262">
        <v>82</v>
      </c>
      <c r="AB42" s="261">
        <v>0</v>
      </c>
      <c r="AC42" s="262">
        <v>0</v>
      </c>
      <c r="AD42" s="261">
        <v>14</v>
      </c>
      <c r="AE42" s="270">
        <v>0</v>
      </c>
      <c r="AF42" s="264">
        <v>0</v>
      </c>
      <c r="AG42" s="264">
        <v>0</v>
      </c>
      <c r="AH42" s="261">
        <v>0</v>
      </c>
      <c r="AI42" s="262">
        <v>0</v>
      </c>
      <c r="AJ42" s="260">
        <v>0</v>
      </c>
      <c r="AK42" s="264">
        <v>0</v>
      </c>
      <c r="AL42" s="260">
        <v>0</v>
      </c>
      <c r="AM42" s="264">
        <v>0</v>
      </c>
      <c r="AN42" s="260">
        <v>0</v>
      </c>
      <c r="AO42" s="264">
        <v>0</v>
      </c>
      <c r="AP42" s="260">
        <v>0</v>
      </c>
      <c r="AQ42" s="264">
        <v>0</v>
      </c>
      <c r="AR42" s="260">
        <v>0</v>
      </c>
      <c r="AS42" s="264">
        <v>0</v>
      </c>
      <c r="AT42" s="260">
        <v>0</v>
      </c>
      <c r="AU42" s="264">
        <v>0</v>
      </c>
      <c r="AV42" s="319" t="s">
        <v>522</v>
      </c>
      <c r="AW42" s="320">
        <v>0</v>
      </c>
      <c r="AX42" s="319" t="s">
        <v>535</v>
      </c>
      <c r="AY42" s="320" t="s">
        <v>535</v>
      </c>
      <c r="AZ42" s="367">
        <v>0</v>
      </c>
      <c r="BA42" s="372">
        <v>0</v>
      </c>
    </row>
    <row r="43" spans="2:53" ht="15" customHeight="1" x14ac:dyDescent="0.15">
      <c r="B43" s="2"/>
      <c r="C43" s="193" t="s">
        <v>192</v>
      </c>
      <c r="E43" s="251" t="s">
        <v>86</v>
      </c>
      <c r="F43" s="261">
        <v>25336</v>
      </c>
      <c r="G43" s="261">
        <v>658</v>
      </c>
      <c r="H43" s="261">
        <v>21436</v>
      </c>
      <c r="I43" s="261">
        <v>420</v>
      </c>
      <c r="J43" s="261">
        <v>35369</v>
      </c>
      <c r="K43" s="261">
        <v>658</v>
      </c>
      <c r="L43" s="261">
        <v>25757</v>
      </c>
      <c r="M43" s="262">
        <v>504</v>
      </c>
      <c r="N43" s="261">
        <v>28689</v>
      </c>
      <c r="O43" s="262">
        <v>618</v>
      </c>
      <c r="P43" s="261">
        <v>13926</v>
      </c>
      <c r="Q43" s="261">
        <v>382</v>
      </c>
      <c r="R43" s="261">
        <v>7522</v>
      </c>
      <c r="S43" s="262">
        <v>218</v>
      </c>
      <c r="T43" s="261">
        <v>38106</v>
      </c>
      <c r="U43" s="262">
        <v>939</v>
      </c>
      <c r="V43" s="261">
        <v>21228</v>
      </c>
      <c r="W43" s="262">
        <v>396</v>
      </c>
      <c r="X43" s="261">
        <v>31311</v>
      </c>
      <c r="Y43" s="262">
        <v>625</v>
      </c>
      <c r="Z43" s="261">
        <v>4952</v>
      </c>
      <c r="AA43" s="262">
        <v>129</v>
      </c>
      <c r="AB43" s="261">
        <v>4164</v>
      </c>
      <c r="AC43" s="262">
        <v>89</v>
      </c>
      <c r="AD43" s="261">
        <v>4958</v>
      </c>
      <c r="AE43" s="262">
        <v>147</v>
      </c>
      <c r="AF43" s="264">
        <v>2057</v>
      </c>
      <c r="AG43" s="264">
        <v>69</v>
      </c>
      <c r="AH43" s="261">
        <v>0</v>
      </c>
      <c r="AI43" s="262">
        <v>0</v>
      </c>
      <c r="AJ43" s="260">
        <v>0</v>
      </c>
      <c r="AK43" s="264">
        <v>0</v>
      </c>
      <c r="AL43" s="260">
        <v>0</v>
      </c>
      <c r="AM43" s="264">
        <v>0</v>
      </c>
      <c r="AN43" s="260">
        <v>0</v>
      </c>
      <c r="AO43" s="264">
        <v>0</v>
      </c>
      <c r="AP43" s="260">
        <v>0</v>
      </c>
      <c r="AQ43" s="264">
        <v>0</v>
      </c>
      <c r="AR43" s="260">
        <v>0</v>
      </c>
      <c r="AS43" s="264">
        <v>0</v>
      </c>
      <c r="AT43" s="260">
        <v>0</v>
      </c>
      <c r="AU43" s="264">
        <v>0</v>
      </c>
      <c r="AV43" s="319" t="s">
        <v>522</v>
      </c>
      <c r="AW43" s="320">
        <v>0</v>
      </c>
      <c r="AX43" s="319" t="s">
        <v>535</v>
      </c>
      <c r="AY43" s="320" t="s">
        <v>535</v>
      </c>
      <c r="AZ43" s="367">
        <v>0</v>
      </c>
      <c r="BA43" s="372">
        <v>0</v>
      </c>
    </row>
    <row r="44" spans="2:53" ht="22.5" customHeight="1" x14ac:dyDescent="0.15">
      <c r="B44" s="2"/>
      <c r="C44" s="103" t="s">
        <v>194</v>
      </c>
      <c r="E44" s="251" t="s">
        <v>200</v>
      </c>
      <c r="F44" s="261">
        <v>52200</v>
      </c>
      <c r="G44" s="261">
        <v>1191</v>
      </c>
      <c r="H44" s="261">
        <v>44358</v>
      </c>
      <c r="I44" s="261">
        <v>860</v>
      </c>
      <c r="J44" s="261">
        <v>62413</v>
      </c>
      <c r="K44" s="261">
        <v>1191</v>
      </c>
      <c r="L44" s="261">
        <v>39518</v>
      </c>
      <c r="M44" s="262">
        <v>770</v>
      </c>
      <c r="N44" s="261">
        <v>49649</v>
      </c>
      <c r="O44" s="262">
        <v>1043</v>
      </c>
      <c r="P44" s="261">
        <v>31882</v>
      </c>
      <c r="Q44" s="261">
        <v>875</v>
      </c>
      <c r="R44" s="261">
        <v>25217</v>
      </c>
      <c r="S44" s="262">
        <v>734</v>
      </c>
      <c r="T44" s="261">
        <v>3719</v>
      </c>
      <c r="U44" s="262">
        <v>90</v>
      </c>
      <c r="V44" s="261">
        <v>3855</v>
      </c>
      <c r="W44" s="262">
        <v>74</v>
      </c>
      <c r="X44" s="261">
        <v>4200</v>
      </c>
      <c r="Y44" s="262">
        <v>79</v>
      </c>
      <c r="Z44" s="261">
        <v>27577</v>
      </c>
      <c r="AA44" s="262">
        <v>655</v>
      </c>
      <c r="AB44" s="261">
        <v>34565</v>
      </c>
      <c r="AC44" s="262">
        <v>698</v>
      </c>
      <c r="AD44" s="261">
        <v>29411</v>
      </c>
      <c r="AE44" s="262">
        <v>773</v>
      </c>
      <c r="AF44" s="264">
        <v>17423</v>
      </c>
      <c r="AG44" s="264">
        <v>528</v>
      </c>
      <c r="AH44" s="261">
        <v>0</v>
      </c>
      <c r="AI44" s="262">
        <v>0</v>
      </c>
      <c r="AJ44" s="260">
        <v>0</v>
      </c>
      <c r="AK44" s="264">
        <v>0</v>
      </c>
      <c r="AL44" s="260">
        <v>0</v>
      </c>
      <c r="AM44" s="264">
        <v>0</v>
      </c>
      <c r="AN44" s="260">
        <v>0</v>
      </c>
      <c r="AO44" s="264">
        <v>0</v>
      </c>
      <c r="AP44" s="260">
        <v>0</v>
      </c>
      <c r="AQ44" s="264">
        <v>0</v>
      </c>
      <c r="AR44" s="260">
        <v>0</v>
      </c>
      <c r="AS44" s="264">
        <v>0</v>
      </c>
      <c r="AT44" s="260">
        <v>0</v>
      </c>
      <c r="AU44" s="264">
        <v>0</v>
      </c>
      <c r="AV44" s="319" t="s">
        <v>522</v>
      </c>
      <c r="AW44" s="320">
        <v>0</v>
      </c>
      <c r="AX44" s="319" t="s">
        <v>535</v>
      </c>
      <c r="AY44" s="320" t="s">
        <v>535</v>
      </c>
      <c r="AZ44" s="367">
        <v>0</v>
      </c>
      <c r="BA44" s="372">
        <v>0</v>
      </c>
    </row>
    <row r="45" spans="2:53" ht="15" customHeight="1" x14ac:dyDescent="0.15">
      <c r="B45" s="466" t="s">
        <v>70</v>
      </c>
      <c r="C45" s="466"/>
      <c r="E45" s="251" t="s">
        <v>87</v>
      </c>
      <c r="F45" s="261">
        <v>799</v>
      </c>
      <c r="G45" s="261">
        <v>204</v>
      </c>
      <c r="H45" s="261">
        <v>1238</v>
      </c>
      <c r="I45" s="261">
        <v>57</v>
      </c>
      <c r="J45" s="261">
        <v>4578</v>
      </c>
      <c r="K45" s="261">
        <v>204</v>
      </c>
      <c r="L45" s="261">
        <v>4023</v>
      </c>
      <c r="M45" s="262">
        <v>251</v>
      </c>
      <c r="N45" s="261">
        <v>3536</v>
      </c>
      <c r="O45" s="262">
        <v>278</v>
      </c>
      <c r="P45" s="261">
        <v>2048</v>
      </c>
      <c r="Q45" s="261">
        <v>159</v>
      </c>
      <c r="R45" s="261">
        <v>1141</v>
      </c>
      <c r="S45" s="262">
        <v>51</v>
      </c>
      <c r="T45" s="261">
        <v>739</v>
      </c>
      <c r="U45" s="262">
        <v>38</v>
      </c>
      <c r="V45" s="261">
        <v>739</v>
      </c>
      <c r="W45" s="262">
        <v>34</v>
      </c>
      <c r="X45" s="261">
        <v>46</v>
      </c>
      <c r="Y45" s="262">
        <v>6</v>
      </c>
      <c r="Z45" s="271">
        <v>0</v>
      </c>
      <c r="AA45" s="262">
        <v>458</v>
      </c>
      <c r="AB45" s="261">
        <v>0</v>
      </c>
      <c r="AC45" s="262">
        <v>0</v>
      </c>
      <c r="AD45" s="261">
        <v>0</v>
      </c>
      <c r="AE45" s="262">
        <v>0</v>
      </c>
      <c r="AF45" s="264">
        <v>0</v>
      </c>
      <c r="AG45" s="264">
        <v>0</v>
      </c>
      <c r="AH45" s="261">
        <v>0</v>
      </c>
      <c r="AI45" s="262">
        <v>0</v>
      </c>
      <c r="AJ45" s="260">
        <v>0</v>
      </c>
      <c r="AK45" s="264">
        <v>0</v>
      </c>
      <c r="AL45" s="260">
        <v>0</v>
      </c>
      <c r="AM45" s="264">
        <v>0</v>
      </c>
      <c r="AN45" s="260">
        <v>0</v>
      </c>
      <c r="AO45" s="264">
        <v>0</v>
      </c>
      <c r="AP45" s="260">
        <v>0</v>
      </c>
      <c r="AQ45" s="264">
        <v>0</v>
      </c>
      <c r="AR45" s="260">
        <v>31</v>
      </c>
      <c r="AS45" s="264">
        <v>2</v>
      </c>
      <c r="AT45" s="260">
        <v>50</v>
      </c>
      <c r="AU45" s="264">
        <v>3</v>
      </c>
      <c r="AV45" s="323">
        <v>280</v>
      </c>
      <c r="AW45" s="264">
        <v>4</v>
      </c>
      <c r="AX45" s="387">
        <v>20</v>
      </c>
      <c r="AY45" s="388">
        <v>1453</v>
      </c>
      <c r="AZ45" s="369">
        <v>16</v>
      </c>
      <c r="BA45" s="374">
        <v>1</v>
      </c>
    </row>
    <row r="46" spans="2:53" ht="15" customHeight="1" x14ac:dyDescent="0.15">
      <c r="B46" s="466" t="s">
        <v>71</v>
      </c>
      <c r="C46" s="466"/>
      <c r="E46" s="272" t="s">
        <v>196</v>
      </c>
      <c r="F46" s="261">
        <v>713</v>
      </c>
      <c r="G46" s="261">
        <v>529</v>
      </c>
      <c r="H46" s="261">
        <v>568</v>
      </c>
      <c r="I46" s="261">
        <v>60</v>
      </c>
      <c r="J46" s="261">
        <v>6353</v>
      </c>
      <c r="K46" s="261">
        <v>529</v>
      </c>
      <c r="L46" s="261">
        <v>12462</v>
      </c>
      <c r="M46" s="262">
        <v>1006</v>
      </c>
      <c r="N46" s="261">
        <v>11596</v>
      </c>
      <c r="O46" s="262">
        <v>894</v>
      </c>
      <c r="P46" s="261">
        <v>8406</v>
      </c>
      <c r="Q46" s="261">
        <v>645</v>
      </c>
      <c r="R46" s="261">
        <v>3685</v>
      </c>
      <c r="S46" s="262">
        <v>319</v>
      </c>
      <c r="T46" s="261">
        <v>3887</v>
      </c>
      <c r="U46" s="262">
        <v>273</v>
      </c>
      <c r="V46" s="261">
        <v>2426</v>
      </c>
      <c r="W46" s="262">
        <v>208</v>
      </c>
      <c r="X46" s="261">
        <v>3158</v>
      </c>
      <c r="Y46" s="262">
        <v>293</v>
      </c>
      <c r="Z46" s="261">
        <v>6441</v>
      </c>
      <c r="AA46" s="262">
        <v>449</v>
      </c>
      <c r="AB46" s="261">
        <v>10136</v>
      </c>
      <c r="AC46" s="262">
        <v>922</v>
      </c>
      <c r="AD46" s="261">
        <v>1698</v>
      </c>
      <c r="AE46" s="262">
        <v>189</v>
      </c>
      <c r="AF46" s="264">
        <v>2028</v>
      </c>
      <c r="AG46" s="264">
        <v>274</v>
      </c>
      <c r="AH46" s="261">
        <v>5617</v>
      </c>
      <c r="AI46" s="262">
        <v>741</v>
      </c>
      <c r="AJ46" s="261">
        <v>6172</v>
      </c>
      <c r="AK46" s="262">
        <v>744</v>
      </c>
      <c r="AL46" s="261">
        <v>2487</v>
      </c>
      <c r="AM46" s="262">
        <v>296</v>
      </c>
      <c r="AN46" s="261">
        <v>4701</v>
      </c>
      <c r="AO46" s="262">
        <v>562</v>
      </c>
      <c r="AP46" s="261">
        <v>4645</v>
      </c>
      <c r="AQ46" s="262">
        <v>594</v>
      </c>
      <c r="AR46" s="261">
        <v>4622</v>
      </c>
      <c r="AS46" s="262">
        <v>579</v>
      </c>
      <c r="AT46" s="261">
        <v>2828</v>
      </c>
      <c r="AU46" s="262">
        <v>343</v>
      </c>
      <c r="AV46" s="260">
        <v>1865</v>
      </c>
      <c r="AW46" s="264">
        <v>221</v>
      </c>
      <c r="AX46" s="389">
        <v>2685155</v>
      </c>
      <c r="AY46" s="388">
        <v>438116</v>
      </c>
      <c r="AZ46" s="375">
        <v>2398</v>
      </c>
      <c r="BA46" s="368">
        <v>357</v>
      </c>
    </row>
    <row r="47" spans="2:53" ht="15" customHeight="1" x14ac:dyDescent="0.15">
      <c r="B47" s="466" t="s">
        <v>72</v>
      </c>
      <c r="C47" s="466"/>
      <c r="E47" s="251" t="s">
        <v>88</v>
      </c>
      <c r="F47" s="261">
        <v>38652</v>
      </c>
      <c r="G47" s="261">
        <v>1738</v>
      </c>
      <c r="H47" s="261">
        <v>40990</v>
      </c>
      <c r="I47" s="261">
        <v>1657</v>
      </c>
      <c r="J47" s="261">
        <v>43554</v>
      </c>
      <c r="K47" s="261">
        <v>1738</v>
      </c>
      <c r="L47" s="261">
        <v>32449</v>
      </c>
      <c r="M47" s="262">
        <v>1401</v>
      </c>
      <c r="N47" s="261">
        <v>35422</v>
      </c>
      <c r="O47" s="262">
        <v>1594</v>
      </c>
      <c r="P47" s="261">
        <v>23438</v>
      </c>
      <c r="Q47" s="261">
        <v>1212</v>
      </c>
      <c r="R47" s="261">
        <v>24130</v>
      </c>
      <c r="S47" s="262">
        <v>1693</v>
      </c>
      <c r="T47" s="261">
        <v>12198</v>
      </c>
      <c r="U47" s="262">
        <v>626</v>
      </c>
      <c r="V47" s="261">
        <v>21048</v>
      </c>
      <c r="W47" s="262">
        <v>946</v>
      </c>
      <c r="X47" s="261">
        <v>13810</v>
      </c>
      <c r="Y47" s="262">
        <v>661</v>
      </c>
      <c r="Z47" s="261">
        <v>13485</v>
      </c>
      <c r="AA47" s="262">
        <v>723</v>
      </c>
      <c r="AB47" s="261">
        <v>14514</v>
      </c>
      <c r="AC47" s="262">
        <v>736</v>
      </c>
      <c r="AD47" s="261">
        <v>14533</v>
      </c>
      <c r="AE47" s="262">
        <v>891</v>
      </c>
      <c r="AF47" s="264">
        <v>10181</v>
      </c>
      <c r="AG47" s="264">
        <v>706</v>
      </c>
      <c r="AH47" s="261">
        <v>3531</v>
      </c>
      <c r="AI47" s="262">
        <v>239</v>
      </c>
      <c r="AJ47" s="261">
        <v>9948</v>
      </c>
      <c r="AK47" s="262">
        <v>610</v>
      </c>
      <c r="AL47" s="261">
        <v>4539</v>
      </c>
      <c r="AM47" s="262">
        <v>295</v>
      </c>
      <c r="AN47" s="261">
        <v>1424</v>
      </c>
      <c r="AO47" s="262">
        <v>99</v>
      </c>
      <c r="AP47" s="261">
        <v>8621</v>
      </c>
      <c r="AQ47" s="262">
        <v>433</v>
      </c>
      <c r="AR47" s="261">
        <v>8623</v>
      </c>
      <c r="AS47" s="262">
        <v>434</v>
      </c>
      <c r="AT47" s="261">
        <v>5764</v>
      </c>
      <c r="AU47" s="262">
        <v>319</v>
      </c>
      <c r="AV47" s="260">
        <v>4156</v>
      </c>
      <c r="AW47" s="264">
        <v>241</v>
      </c>
      <c r="AX47" s="386">
        <v>1884</v>
      </c>
      <c r="AY47" s="388">
        <v>110819</v>
      </c>
      <c r="AZ47" s="375">
        <v>2774</v>
      </c>
      <c r="BA47" s="368">
        <v>216</v>
      </c>
    </row>
    <row r="48" spans="2:53" ht="15" customHeight="1" x14ac:dyDescent="0.15">
      <c r="B48" s="466" t="s">
        <v>58</v>
      </c>
      <c r="C48" s="466"/>
      <c r="E48" s="251"/>
      <c r="F48" s="260" t="s">
        <v>57</v>
      </c>
      <c r="G48" s="261">
        <v>818</v>
      </c>
      <c r="H48" s="260" t="s">
        <v>57</v>
      </c>
      <c r="I48" s="261">
        <v>46</v>
      </c>
      <c r="J48" s="260" t="s">
        <v>57</v>
      </c>
      <c r="K48" s="261">
        <v>818</v>
      </c>
      <c r="L48" s="260" t="s">
        <v>57</v>
      </c>
      <c r="M48" s="262">
        <v>609</v>
      </c>
      <c r="N48" s="260" t="s">
        <v>57</v>
      </c>
      <c r="O48" s="262">
        <v>444</v>
      </c>
      <c r="P48" s="260" t="s">
        <v>57</v>
      </c>
      <c r="Q48" s="261">
        <v>426</v>
      </c>
      <c r="R48" s="260" t="s">
        <v>57</v>
      </c>
      <c r="S48" s="262">
        <v>504</v>
      </c>
      <c r="T48" s="260" t="s">
        <v>57</v>
      </c>
      <c r="U48" s="262">
        <v>124</v>
      </c>
      <c r="V48" s="260" t="s">
        <v>57</v>
      </c>
      <c r="W48" s="262">
        <v>287</v>
      </c>
      <c r="X48" s="260" t="s">
        <v>57</v>
      </c>
      <c r="Y48" s="262">
        <v>550</v>
      </c>
      <c r="Z48" s="263" t="s">
        <v>57</v>
      </c>
      <c r="AA48" s="262">
        <v>389</v>
      </c>
      <c r="AB48" s="263" t="s">
        <v>57</v>
      </c>
      <c r="AC48" s="262">
        <v>665</v>
      </c>
      <c r="AD48" s="263" t="s">
        <v>57</v>
      </c>
      <c r="AE48" s="262">
        <v>6903</v>
      </c>
      <c r="AF48" s="264" t="s">
        <v>57</v>
      </c>
      <c r="AG48" s="264">
        <v>2687</v>
      </c>
      <c r="AH48" s="263" t="s">
        <v>57</v>
      </c>
      <c r="AI48" s="262">
        <v>2674</v>
      </c>
      <c r="AJ48" s="263" t="s">
        <v>57</v>
      </c>
      <c r="AK48" s="262">
        <v>2770</v>
      </c>
      <c r="AL48" s="263" t="s">
        <v>57</v>
      </c>
      <c r="AM48" s="262">
        <v>1856</v>
      </c>
      <c r="AN48" s="263" t="s">
        <v>57</v>
      </c>
      <c r="AO48" s="262">
        <v>11518</v>
      </c>
      <c r="AP48" s="263" t="s">
        <v>57</v>
      </c>
      <c r="AQ48" s="262">
        <v>4887</v>
      </c>
      <c r="AR48" s="263" t="s">
        <v>57</v>
      </c>
      <c r="AS48" s="262">
        <v>1607</v>
      </c>
      <c r="AT48" s="263" t="s">
        <v>57</v>
      </c>
      <c r="AU48" s="262">
        <v>2169</v>
      </c>
      <c r="AV48" s="319" t="s">
        <v>57</v>
      </c>
      <c r="AW48" s="264">
        <v>1555</v>
      </c>
      <c r="AX48" s="319" t="s">
        <v>57</v>
      </c>
      <c r="AY48" s="388">
        <v>974296</v>
      </c>
      <c r="AZ48" s="367" t="s">
        <v>556</v>
      </c>
      <c r="BA48" s="368">
        <v>1054</v>
      </c>
    </row>
    <row r="49" spans="1:53" ht="15" customHeight="1" x14ac:dyDescent="0.15">
      <c r="A49" s="72"/>
      <c r="B49" s="621" t="s">
        <v>73</v>
      </c>
      <c r="C49" s="621"/>
      <c r="D49" s="72"/>
      <c r="E49" s="273"/>
      <c r="F49" s="274" t="s">
        <v>57</v>
      </c>
      <c r="G49" s="275">
        <v>3232</v>
      </c>
      <c r="H49" s="274" t="s">
        <v>57</v>
      </c>
      <c r="I49" s="275">
        <v>2377</v>
      </c>
      <c r="J49" s="274" t="s">
        <v>57</v>
      </c>
      <c r="K49" s="275">
        <v>3232</v>
      </c>
      <c r="L49" s="274" t="s">
        <v>57</v>
      </c>
      <c r="M49" s="276">
        <v>3227</v>
      </c>
      <c r="N49" s="274" t="s">
        <v>57</v>
      </c>
      <c r="O49" s="276">
        <v>3925</v>
      </c>
      <c r="P49" s="274" t="s">
        <v>57</v>
      </c>
      <c r="Q49" s="275">
        <v>3793</v>
      </c>
      <c r="R49" s="274" t="s">
        <v>57</v>
      </c>
      <c r="S49" s="276">
        <v>4127</v>
      </c>
      <c r="T49" s="274" t="s">
        <v>57</v>
      </c>
      <c r="U49" s="276">
        <v>4460</v>
      </c>
      <c r="V49" s="274" t="s">
        <v>57</v>
      </c>
      <c r="W49" s="276">
        <v>3147</v>
      </c>
      <c r="X49" s="274" t="s">
        <v>57</v>
      </c>
      <c r="Y49" s="276">
        <v>3544</v>
      </c>
      <c r="Z49" s="277" t="s">
        <v>57</v>
      </c>
      <c r="AA49" s="276">
        <v>3955</v>
      </c>
      <c r="AB49" s="277" t="s">
        <v>57</v>
      </c>
      <c r="AC49" s="276">
        <v>5270</v>
      </c>
      <c r="AD49" s="277" t="s">
        <v>57</v>
      </c>
      <c r="AE49" s="276">
        <v>6030</v>
      </c>
      <c r="AF49" s="278" t="s">
        <v>57</v>
      </c>
      <c r="AG49" s="278">
        <v>8332</v>
      </c>
      <c r="AH49" s="277" t="s">
        <v>57</v>
      </c>
      <c r="AI49" s="276">
        <v>8190</v>
      </c>
      <c r="AJ49" s="277" t="s">
        <v>57</v>
      </c>
      <c r="AK49" s="276">
        <v>7529</v>
      </c>
      <c r="AL49" s="277" t="s">
        <v>57</v>
      </c>
      <c r="AM49" s="276">
        <v>8286</v>
      </c>
      <c r="AN49" s="277" t="s">
        <v>57</v>
      </c>
      <c r="AO49" s="276">
        <v>9927</v>
      </c>
      <c r="AP49" s="277" t="s">
        <v>57</v>
      </c>
      <c r="AQ49" s="276">
        <v>10032</v>
      </c>
      <c r="AR49" s="277" t="s">
        <v>57</v>
      </c>
      <c r="AS49" s="276">
        <v>9993</v>
      </c>
      <c r="AT49" s="277" t="s">
        <v>57</v>
      </c>
      <c r="AU49" s="276">
        <v>12227</v>
      </c>
      <c r="AV49" s="321" t="s">
        <v>57</v>
      </c>
      <c r="AW49" s="278">
        <v>12574</v>
      </c>
      <c r="AX49" s="321" t="s">
        <v>57</v>
      </c>
      <c r="AY49" s="390">
        <f>AY23-SUM(AY25,AY26,AY33,AY34,AY35,AY36,AY37,AY40,AY41,AY45,AY46,AY47,AY48)</f>
        <v>24792174</v>
      </c>
      <c r="AZ49" s="376" t="s">
        <v>556</v>
      </c>
      <c r="BA49" s="377">
        <v>18053</v>
      </c>
    </row>
    <row r="50" spans="1:53" ht="13.5" x14ac:dyDescent="0.15">
      <c r="A50" s="31" t="s">
        <v>60</v>
      </c>
      <c r="H50" s="265"/>
      <c r="I50" s="265"/>
      <c r="L50" s="2"/>
      <c r="M50" s="279"/>
      <c r="N50" s="2"/>
      <c r="P50" s="2"/>
      <c r="R50" s="2"/>
      <c r="T50" s="2"/>
      <c r="V50" s="280"/>
      <c r="X50" s="280"/>
      <c r="Z50" s="280"/>
      <c r="AB50" s="280"/>
      <c r="AD50" s="280"/>
      <c r="AH50" s="280"/>
      <c r="AJ50" s="280"/>
      <c r="AZ50" s="349"/>
      <c r="BA50" s="365"/>
    </row>
    <row r="51" spans="1:53" ht="14.1" customHeight="1" x14ac:dyDescent="0.15">
      <c r="A51" s="2" t="s">
        <v>417</v>
      </c>
      <c r="B51" s="265"/>
      <c r="C51" s="265"/>
      <c r="D51" s="265"/>
      <c r="E51" s="265"/>
      <c r="F51" s="279"/>
      <c r="G51" s="280"/>
      <c r="H51" s="265"/>
      <c r="I51" s="265"/>
      <c r="J51" s="279"/>
      <c r="K51" s="280"/>
      <c r="L51" s="279"/>
      <c r="M51" s="280"/>
      <c r="N51" s="279"/>
      <c r="O51" s="280"/>
      <c r="P51" s="279"/>
      <c r="Q51" s="280"/>
      <c r="R51" s="279"/>
      <c r="S51" s="280"/>
      <c r="T51" s="279"/>
      <c r="U51" s="280"/>
      <c r="V51" s="279"/>
      <c r="W51" s="280"/>
      <c r="X51" s="279"/>
      <c r="Y51" s="280"/>
      <c r="Z51" s="279"/>
      <c r="AA51" s="280"/>
      <c r="AB51" s="279"/>
      <c r="AC51" s="280"/>
      <c r="AD51" s="279"/>
      <c r="AE51" s="280"/>
      <c r="AF51" s="280"/>
      <c r="AG51" s="280"/>
      <c r="AH51" s="279"/>
      <c r="AI51" s="280"/>
      <c r="AJ51" s="279"/>
      <c r="AK51" s="280"/>
      <c r="AZ51" s="378"/>
      <c r="BA51" s="349"/>
    </row>
    <row r="52" spans="1:53" ht="14.1" customHeight="1" x14ac:dyDescent="0.15">
      <c r="A52" s="265"/>
      <c r="B52" s="265"/>
      <c r="C52" s="2" t="s">
        <v>453</v>
      </c>
      <c r="D52" s="265"/>
      <c r="E52" s="265"/>
      <c r="F52" s="279"/>
      <c r="G52" s="280"/>
      <c r="J52" s="279"/>
      <c r="K52" s="280"/>
      <c r="L52" s="279"/>
      <c r="M52" s="280"/>
      <c r="N52" s="279"/>
      <c r="O52" s="280"/>
      <c r="P52" s="279"/>
      <c r="Q52" s="280"/>
      <c r="R52" s="279"/>
      <c r="S52" s="280"/>
      <c r="T52" s="279"/>
      <c r="U52" s="280"/>
      <c r="V52" s="279"/>
      <c r="W52" s="280"/>
      <c r="X52" s="279"/>
      <c r="Y52" s="280"/>
      <c r="Z52" s="279"/>
      <c r="AA52" s="280"/>
      <c r="AB52" s="279"/>
      <c r="AC52" s="280"/>
      <c r="AD52" s="279"/>
      <c r="AE52" s="280"/>
      <c r="AF52" s="280"/>
      <c r="AG52" s="280"/>
      <c r="AH52" s="279"/>
      <c r="AI52" s="280"/>
      <c r="AJ52" s="279"/>
      <c r="AK52" s="280"/>
      <c r="AZ52" s="378"/>
      <c r="BA52" s="349"/>
    </row>
    <row r="53" spans="1:53" ht="13.5" x14ac:dyDescent="0.15">
      <c r="A53" s="31" t="s">
        <v>418</v>
      </c>
      <c r="L53" s="2"/>
      <c r="M53" s="279"/>
      <c r="N53" s="2"/>
      <c r="P53" s="2"/>
      <c r="R53" s="2"/>
      <c r="T53" s="2"/>
      <c r="V53" s="2"/>
      <c r="X53" s="2"/>
      <c r="Z53" s="2"/>
      <c r="AB53" s="2"/>
      <c r="AD53" s="2"/>
      <c r="AH53" s="2"/>
      <c r="AJ53" s="2"/>
      <c r="AZ53" s="366"/>
      <c r="BA53" s="379"/>
    </row>
    <row r="54" spans="1:53" ht="13.5" x14ac:dyDescent="0.15">
      <c r="A54" s="381"/>
      <c r="F54" s="281"/>
      <c r="G54" s="282"/>
      <c r="J54" s="281"/>
      <c r="L54" s="2"/>
      <c r="M54" s="2"/>
      <c r="N54" s="2"/>
      <c r="P54" s="2"/>
      <c r="R54" s="2"/>
      <c r="T54" s="2"/>
      <c r="V54" s="2"/>
      <c r="X54" s="2"/>
      <c r="Z54" s="2"/>
      <c r="AB54" s="2"/>
      <c r="AD54" s="2"/>
      <c r="AH54" s="2"/>
      <c r="AJ54" s="2"/>
      <c r="AZ54" s="366"/>
      <c r="BA54" s="365"/>
    </row>
    <row r="55" spans="1:53" ht="13.5" x14ac:dyDescent="0.15">
      <c r="F55" s="282"/>
      <c r="L55" s="281"/>
      <c r="M55" s="283"/>
      <c r="N55" s="283"/>
      <c r="O55" s="283"/>
      <c r="P55" s="283"/>
      <c r="Q55" s="283"/>
      <c r="AZ55" s="365"/>
      <c r="BA55" s="365"/>
    </row>
  </sheetData>
  <mergeCells count="120">
    <mergeCell ref="AZ3:BA3"/>
    <mergeCell ref="AZ4:BA4"/>
    <mergeCell ref="AZ19:BA19"/>
    <mergeCell ref="AZ20:BA20"/>
    <mergeCell ref="AL3:AM3"/>
    <mergeCell ref="AL19:AM19"/>
    <mergeCell ref="AF3:AG3"/>
    <mergeCell ref="AF19:AG19"/>
    <mergeCell ref="AN3:AO3"/>
    <mergeCell ref="AN4:AO4"/>
    <mergeCell ref="AN19:AO19"/>
    <mergeCell ref="AP20:AQ20"/>
    <mergeCell ref="AJ19:AK19"/>
    <mergeCell ref="AH4:AI4"/>
    <mergeCell ref="AJ4:AK4"/>
    <mergeCell ref="AL4:AM4"/>
    <mergeCell ref="AH3:AI3"/>
    <mergeCell ref="AH19:AI19"/>
    <mergeCell ref="AJ3:AK3"/>
    <mergeCell ref="AL20:AM20"/>
    <mergeCell ref="AN20:AO20"/>
    <mergeCell ref="AF4:AG4"/>
    <mergeCell ref="AH20:AI20"/>
    <mergeCell ref="AJ20:AK20"/>
    <mergeCell ref="AF20:AG20"/>
    <mergeCell ref="A3:D5"/>
    <mergeCell ref="L19:M19"/>
    <mergeCell ref="V19:W19"/>
    <mergeCell ref="F3:G3"/>
    <mergeCell ref="H3:I3"/>
    <mergeCell ref="AD3:AE3"/>
    <mergeCell ref="B7:C7"/>
    <mergeCell ref="H19:I19"/>
    <mergeCell ref="E19:E21"/>
    <mergeCell ref="B9:C9"/>
    <mergeCell ref="Z3:AA3"/>
    <mergeCell ref="AB3:AC3"/>
    <mergeCell ref="F4:G4"/>
    <mergeCell ref="H4:I4"/>
    <mergeCell ref="J4:K4"/>
    <mergeCell ref="L4:M4"/>
    <mergeCell ref="N4:O4"/>
    <mergeCell ref="P4:Q4"/>
    <mergeCell ref="B10:C10"/>
    <mergeCell ref="Z19:AA19"/>
    <mergeCell ref="R3:S3"/>
    <mergeCell ref="R19:S19"/>
    <mergeCell ref="P19:Q19"/>
    <mergeCell ref="R4:S4"/>
    <mergeCell ref="B34:C34"/>
    <mergeCell ref="B46:C46"/>
    <mergeCell ref="B33:C33"/>
    <mergeCell ref="B23:C23"/>
    <mergeCell ref="B12:C12"/>
    <mergeCell ref="B11:C11"/>
    <mergeCell ref="B49:C49"/>
    <mergeCell ref="B35:C35"/>
    <mergeCell ref="B36:C36"/>
    <mergeCell ref="B37:C37"/>
    <mergeCell ref="A19:D21"/>
    <mergeCell ref="B45:C45"/>
    <mergeCell ref="B48:C48"/>
    <mergeCell ref="B40:C40"/>
    <mergeCell ref="B25:C25"/>
    <mergeCell ref="B26:C26"/>
    <mergeCell ref="B47:C47"/>
    <mergeCell ref="B41:C41"/>
    <mergeCell ref="P20:Q20"/>
    <mergeCell ref="AD20:AE20"/>
    <mergeCell ref="P3:Q3"/>
    <mergeCell ref="E3:E5"/>
    <mergeCell ref="J3:K3"/>
    <mergeCell ref="L3:M3"/>
    <mergeCell ref="J19:K19"/>
    <mergeCell ref="N19:O19"/>
    <mergeCell ref="N3:O3"/>
    <mergeCell ref="F19:G19"/>
    <mergeCell ref="X3:Y3"/>
    <mergeCell ref="X19:Y19"/>
    <mergeCell ref="T3:U3"/>
    <mergeCell ref="V3:W3"/>
    <mergeCell ref="F20:G20"/>
    <mergeCell ref="H20:I20"/>
    <mergeCell ref="J20:K20"/>
    <mergeCell ref="L20:M20"/>
    <mergeCell ref="N20:O20"/>
    <mergeCell ref="R20:S20"/>
    <mergeCell ref="T20:U20"/>
    <mergeCell ref="V20:W20"/>
    <mergeCell ref="X20:Y20"/>
    <mergeCell ref="Z20:AA20"/>
    <mergeCell ref="AB20:AC20"/>
    <mergeCell ref="V4:W4"/>
    <mergeCell ref="X4:Y4"/>
    <mergeCell ref="Z4:AA4"/>
    <mergeCell ref="AB4:AC4"/>
    <mergeCell ref="AD4:AE4"/>
    <mergeCell ref="T19:U19"/>
    <mergeCell ref="AD19:AE19"/>
    <mergeCell ref="AB19:AC19"/>
    <mergeCell ref="T4:U4"/>
    <mergeCell ref="AV3:AW3"/>
    <mergeCell ref="AV4:AW4"/>
    <mergeCell ref="AV19:AW19"/>
    <mergeCell ref="AV20:AW20"/>
    <mergeCell ref="AX3:AY3"/>
    <mergeCell ref="AX4:AY4"/>
    <mergeCell ref="AX19:AY19"/>
    <mergeCell ref="AX20:AY20"/>
    <mergeCell ref="AP3:AQ3"/>
    <mergeCell ref="AP4:AQ4"/>
    <mergeCell ref="AT3:AU3"/>
    <mergeCell ref="AT4:AU4"/>
    <mergeCell ref="AT19:AU19"/>
    <mergeCell ref="AT20:AU20"/>
    <mergeCell ref="AP19:AQ19"/>
    <mergeCell ref="AR3:AS3"/>
    <mergeCell ref="AR4:AS4"/>
    <mergeCell ref="AR19:AS19"/>
    <mergeCell ref="AR20:AS20"/>
  </mergeCells>
  <phoneticPr fontId="2"/>
  <pageMargins left="0.59055118110236227" right="0.31496062992125984" top="0.78740157480314965" bottom="0.78740157480314965" header="0.51181102362204722" footer="0.51181102362204722"/>
  <pageSetup paperSize="9" orientation="portrait" r:id="rId1"/>
  <headerFooter alignWithMargins="0"/>
  <colBreaks count="1" manualBreakCount="1">
    <brk id="25"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CEE5E-CBD6-42DB-BAD6-03E6C0D67467}">
  <dimension ref="A1:D112"/>
  <sheetViews>
    <sheetView showGridLines="0" zoomScaleNormal="100" zoomScaleSheetLayoutView="70" workbookViewId="0">
      <pane ySplit="3" topLeftCell="A31" activePane="bottomLeft" state="frozen"/>
      <selection sqref="A1:I1"/>
      <selection pane="bottomLeft" sqref="A1:I1"/>
    </sheetView>
  </sheetViews>
  <sheetFormatPr defaultRowHeight="11.25" x14ac:dyDescent="0.15"/>
  <cols>
    <col min="1" max="1" width="16.875" style="226" customWidth="1"/>
    <col min="2" max="2" width="16.75" style="226" customWidth="1"/>
    <col min="3" max="3" width="12.375" style="226" customWidth="1"/>
    <col min="4" max="16384" width="9" style="226"/>
  </cols>
  <sheetData>
    <row r="1" spans="1:4" ht="19.5" customHeight="1" x14ac:dyDescent="0.15">
      <c r="A1" s="631" t="s">
        <v>204</v>
      </c>
      <c r="B1" s="631"/>
      <c r="C1" s="631"/>
    </row>
    <row r="2" spans="1:4" ht="13.5" customHeight="1" x14ac:dyDescent="0.15">
      <c r="A2" s="236"/>
      <c r="B2" s="237"/>
      <c r="C2" s="297" t="s">
        <v>544</v>
      </c>
    </row>
    <row r="3" spans="1:4" ht="12" customHeight="1" x14ac:dyDescent="0.15">
      <c r="A3" s="227" t="s">
        <v>178</v>
      </c>
      <c r="B3" s="228" t="s">
        <v>205</v>
      </c>
      <c r="C3" s="341" t="s">
        <v>63</v>
      </c>
      <c r="D3" s="225"/>
    </row>
    <row r="4" spans="1:4" ht="11.25" customHeight="1" x14ac:dyDescent="0.15">
      <c r="A4" s="325" t="s">
        <v>433</v>
      </c>
      <c r="B4" s="304"/>
      <c r="C4" s="326">
        <f>SUM(C6:C68)/2</f>
        <v>128102</v>
      </c>
      <c r="D4" s="225"/>
    </row>
    <row r="5" spans="1:4" ht="11.25" customHeight="1" x14ac:dyDescent="0.15">
      <c r="A5" s="309"/>
      <c r="B5" s="306"/>
      <c r="C5" s="327"/>
      <c r="D5" s="225"/>
    </row>
    <row r="6" spans="1:4" ht="11.25" customHeight="1" x14ac:dyDescent="0.15">
      <c r="A6" s="328" t="s">
        <v>537</v>
      </c>
      <c r="B6" s="329" t="s">
        <v>459</v>
      </c>
      <c r="C6" s="232">
        <f>SUM(C7:C8)</f>
        <v>10</v>
      </c>
      <c r="D6" s="225"/>
    </row>
    <row r="7" spans="1:4" ht="11.25" customHeight="1" x14ac:dyDescent="0.15">
      <c r="A7" s="328"/>
      <c r="B7" s="329" t="s">
        <v>461</v>
      </c>
      <c r="C7" s="232">
        <v>10</v>
      </c>
      <c r="D7" s="225"/>
    </row>
    <row r="8" spans="1:4" ht="11.25" customHeight="1" x14ac:dyDescent="0.15">
      <c r="A8" s="309"/>
      <c r="B8" s="306"/>
      <c r="C8" s="307"/>
      <c r="D8" s="225"/>
    </row>
    <row r="9" spans="1:4" ht="11.25" customHeight="1" x14ac:dyDescent="0.15">
      <c r="A9" s="328" t="s">
        <v>476</v>
      </c>
      <c r="B9" s="329" t="s">
        <v>459</v>
      </c>
      <c r="C9" s="232">
        <f>SUM(C10:C11)</f>
        <v>8158</v>
      </c>
      <c r="D9" s="225"/>
    </row>
    <row r="10" spans="1:4" ht="11.25" customHeight="1" x14ac:dyDescent="0.15">
      <c r="A10" s="330"/>
      <c r="B10" s="329" t="s">
        <v>461</v>
      </c>
      <c r="C10" s="232">
        <v>8158</v>
      </c>
      <c r="D10" s="225"/>
    </row>
    <row r="11" spans="1:4" ht="11.25" customHeight="1" x14ac:dyDescent="0.15">
      <c r="A11" s="328"/>
      <c r="B11" s="329"/>
      <c r="C11" s="232"/>
      <c r="D11" s="225"/>
    </row>
    <row r="12" spans="1:4" ht="11.25" customHeight="1" x14ac:dyDescent="0.15">
      <c r="A12" s="328" t="s">
        <v>538</v>
      </c>
      <c r="B12" s="329" t="s">
        <v>459</v>
      </c>
      <c r="C12" s="232">
        <f>SUM(C13:C14)</f>
        <v>1</v>
      </c>
      <c r="D12" s="225"/>
    </row>
    <row r="13" spans="1:4" ht="11.25" customHeight="1" x14ac:dyDescent="0.15">
      <c r="A13" s="328"/>
      <c r="B13" s="329" t="s">
        <v>463</v>
      </c>
      <c r="C13" s="232">
        <v>1</v>
      </c>
      <c r="D13" s="225"/>
    </row>
    <row r="14" spans="1:4" ht="11.25" customHeight="1" x14ac:dyDescent="0.15">
      <c r="A14" s="328"/>
      <c r="B14" s="329"/>
      <c r="C14" s="232"/>
      <c r="D14" s="225"/>
    </row>
    <row r="15" spans="1:4" ht="11.25" customHeight="1" x14ac:dyDescent="0.15">
      <c r="A15" s="328" t="s">
        <v>539</v>
      </c>
      <c r="B15" s="329" t="s">
        <v>459</v>
      </c>
      <c r="C15" s="232">
        <f>SUM(C16:C17)</f>
        <v>245</v>
      </c>
      <c r="D15" s="225"/>
    </row>
    <row r="16" spans="1:4" ht="11.25" customHeight="1" x14ac:dyDescent="0.15">
      <c r="A16" s="328"/>
      <c r="B16" s="329" t="s">
        <v>461</v>
      </c>
      <c r="C16" s="232">
        <v>245</v>
      </c>
      <c r="D16" s="225"/>
    </row>
    <row r="17" spans="1:4" ht="11.25" customHeight="1" x14ac:dyDescent="0.15">
      <c r="A17" s="328"/>
      <c r="B17" s="329"/>
      <c r="C17" s="232"/>
      <c r="D17" s="225"/>
    </row>
    <row r="18" spans="1:4" ht="11.25" customHeight="1" x14ac:dyDescent="0.15">
      <c r="A18" s="328" t="s">
        <v>518</v>
      </c>
      <c r="B18" s="329" t="s">
        <v>459</v>
      </c>
      <c r="C18" s="232">
        <f>SUM(C19:C20)</f>
        <v>78</v>
      </c>
      <c r="D18" s="225"/>
    </row>
    <row r="19" spans="1:4" ht="11.25" customHeight="1" x14ac:dyDescent="0.15">
      <c r="A19" s="328"/>
      <c r="B19" s="329" t="s">
        <v>461</v>
      </c>
      <c r="C19" s="232">
        <v>78</v>
      </c>
      <c r="D19" s="225"/>
    </row>
    <row r="20" spans="1:4" ht="11.25" customHeight="1" x14ac:dyDescent="0.15">
      <c r="A20" s="328"/>
      <c r="B20" s="329"/>
      <c r="C20" s="232"/>
      <c r="D20" s="225"/>
    </row>
    <row r="21" spans="1:4" ht="11.25" customHeight="1" x14ac:dyDescent="0.15">
      <c r="A21" s="328" t="s">
        <v>486</v>
      </c>
      <c r="B21" s="329" t="s">
        <v>459</v>
      </c>
      <c r="C21" s="232">
        <f>SUM(C22:C23)</f>
        <v>1884</v>
      </c>
      <c r="D21" s="225"/>
    </row>
    <row r="22" spans="1:4" ht="11.25" customHeight="1" x14ac:dyDescent="0.15">
      <c r="A22" s="328"/>
      <c r="B22" s="329" t="s">
        <v>461</v>
      </c>
      <c r="C22" s="232">
        <v>184</v>
      </c>
      <c r="D22" s="225"/>
    </row>
    <row r="23" spans="1:4" ht="11.25" customHeight="1" x14ac:dyDescent="0.15">
      <c r="A23" s="328"/>
      <c r="B23" s="329" t="s">
        <v>473</v>
      </c>
      <c r="C23" s="232">
        <v>1700</v>
      </c>
      <c r="D23" s="225"/>
    </row>
    <row r="24" spans="1:4" ht="11.25" customHeight="1" x14ac:dyDescent="0.15">
      <c r="A24" s="328"/>
      <c r="B24" s="329"/>
      <c r="C24" s="232"/>
      <c r="D24" s="225"/>
    </row>
    <row r="25" spans="1:4" ht="11.25" customHeight="1" x14ac:dyDescent="0.15">
      <c r="A25" s="331" t="s">
        <v>493</v>
      </c>
      <c r="B25" s="329" t="s">
        <v>459</v>
      </c>
      <c r="C25" s="232">
        <f>SUM(C26:C27)</f>
        <v>7917</v>
      </c>
      <c r="D25" s="225"/>
    </row>
    <row r="26" spans="1:4" ht="11.25" customHeight="1" x14ac:dyDescent="0.15">
      <c r="A26" s="331" t="s">
        <v>494</v>
      </c>
      <c r="B26" s="329" t="s">
        <v>461</v>
      </c>
      <c r="C26" s="232">
        <v>7917</v>
      </c>
      <c r="D26" s="225"/>
    </row>
    <row r="27" spans="1:4" ht="11.25" customHeight="1" x14ac:dyDescent="0.15">
      <c r="A27" s="328"/>
      <c r="B27" s="329"/>
      <c r="C27" s="232"/>
      <c r="D27" s="225"/>
    </row>
    <row r="28" spans="1:4" ht="11.25" customHeight="1" x14ac:dyDescent="0.15">
      <c r="A28" s="309" t="s">
        <v>492</v>
      </c>
      <c r="B28" s="329" t="s">
        <v>459</v>
      </c>
      <c r="C28" s="232">
        <f>SUM(C29:C30)</f>
        <v>26727</v>
      </c>
      <c r="D28" s="225"/>
    </row>
    <row r="29" spans="1:4" ht="11.25" customHeight="1" x14ac:dyDescent="0.15">
      <c r="A29" s="332"/>
      <c r="B29" s="329" t="s">
        <v>461</v>
      </c>
      <c r="C29" s="232">
        <v>26727</v>
      </c>
      <c r="D29" s="225"/>
    </row>
    <row r="30" spans="1:4" ht="11.25" customHeight="1" x14ac:dyDescent="0.15">
      <c r="A30" s="330"/>
      <c r="B30" s="329"/>
      <c r="C30" s="232"/>
      <c r="D30" s="225"/>
    </row>
    <row r="31" spans="1:4" ht="11.25" customHeight="1" x14ac:dyDescent="0.15">
      <c r="A31" s="333" t="s">
        <v>540</v>
      </c>
      <c r="B31" s="329" t="s">
        <v>459</v>
      </c>
      <c r="C31" s="232">
        <f>SUM(C32:C33)</f>
        <v>48</v>
      </c>
      <c r="D31" s="225"/>
    </row>
    <row r="32" spans="1:4" ht="11.25" customHeight="1" x14ac:dyDescent="0.15">
      <c r="A32" s="328"/>
      <c r="B32" s="329" t="s">
        <v>461</v>
      </c>
      <c r="C32" s="232">
        <v>48</v>
      </c>
      <c r="D32" s="225"/>
    </row>
    <row r="33" spans="1:4" ht="11.25" customHeight="1" x14ac:dyDescent="0.15">
      <c r="A33" s="334"/>
      <c r="B33" s="329"/>
      <c r="C33" s="232"/>
      <c r="D33" s="225"/>
    </row>
    <row r="34" spans="1:4" ht="11.25" customHeight="1" x14ac:dyDescent="0.15">
      <c r="A34" s="335" t="s">
        <v>497</v>
      </c>
      <c r="B34" s="329" t="s">
        <v>459</v>
      </c>
      <c r="C34" s="232">
        <f>SUM(C35:C36)</f>
        <v>1736</v>
      </c>
      <c r="D34" s="225"/>
    </row>
    <row r="35" spans="1:4" ht="11.25" customHeight="1" x14ac:dyDescent="0.15">
      <c r="A35" s="328"/>
      <c r="B35" s="329" t="s">
        <v>461</v>
      </c>
      <c r="C35" s="232">
        <v>1736</v>
      </c>
      <c r="D35" s="225"/>
    </row>
    <row r="36" spans="1:4" ht="11.25" customHeight="1" x14ac:dyDescent="0.15">
      <c r="A36" s="334"/>
      <c r="B36" s="329"/>
      <c r="C36" s="232"/>
      <c r="D36" s="225"/>
    </row>
    <row r="37" spans="1:4" ht="11.25" customHeight="1" x14ac:dyDescent="0.15">
      <c r="A37" s="328" t="s">
        <v>499</v>
      </c>
      <c r="B37" s="329" t="s">
        <v>459</v>
      </c>
      <c r="C37" s="232">
        <f>SUM(C38:C39)</f>
        <v>62</v>
      </c>
      <c r="D37" s="225"/>
    </row>
    <row r="38" spans="1:4" ht="11.25" customHeight="1" x14ac:dyDescent="0.15">
      <c r="A38" s="328"/>
      <c r="B38" s="329" t="s">
        <v>461</v>
      </c>
      <c r="C38" s="232">
        <v>62</v>
      </c>
      <c r="D38" s="225"/>
    </row>
    <row r="39" spans="1:4" ht="11.25" customHeight="1" x14ac:dyDescent="0.15">
      <c r="A39" s="334"/>
      <c r="B39" s="329"/>
      <c r="C39" s="232"/>
      <c r="D39" s="225"/>
    </row>
    <row r="40" spans="1:4" ht="11.25" customHeight="1" x14ac:dyDescent="0.15">
      <c r="A40" s="328" t="s">
        <v>531</v>
      </c>
      <c r="B40" s="329" t="s">
        <v>459</v>
      </c>
      <c r="C40" s="232">
        <f>SUM(C41:C42)</f>
        <v>25</v>
      </c>
      <c r="D40" s="225"/>
    </row>
    <row r="41" spans="1:4" ht="11.25" customHeight="1" x14ac:dyDescent="0.15">
      <c r="A41" s="328" t="s">
        <v>541</v>
      </c>
      <c r="B41" s="329" t="s">
        <v>461</v>
      </c>
      <c r="C41" s="232">
        <v>25</v>
      </c>
      <c r="D41" s="225"/>
    </row>
    <row r="42" spans="1:4" ht="11.25" customHeight="1" x14ac:dyDescent="0.15">
      <c r="A42" s="336"/>
      <c r="B42" s="329"/>
      <c r="C42" s="232"/>
      <c r="D42" s="225"/>
    </row>
    <row r="43" spans="1:4" ht="11.25" customHeight="1" x14ac:dyDescent="0.15">
      <c r="A43" s="337" t="s">
        <v>471</v>
      </c>
      <c r="B43" s="329" t="s">
        <v>459</v>
      </c>
      <c r="C43" s="232">
        <f>SUM(C44:C45)</f>
        <v>427</v>
      </c>
      <c r="D43" s="225"/>
    </row>
    <row r="44" spans="1:4" ht="11.25" customHeight="1" x14ac:dyDescent="0.15">
      <c r="A44" s="338"/>
      <c r="B44" s="329" t="s">
        <v>461</v>
      </c>
      <c r="C44" s="232">
        <v>427</v>
      </c>
      <c r="D44" s="225"/>
    </row>
    <row r="45" spans="1:4" ht="11.25" customHeight="1" x14ac:dyDescent="0.15">
      <c r="A45" s="336"/>
      <c r="B45" s="329"/>
      <c r="C45" s="232"/>
      <c r="D45" s="225"/>
    </row>
    <row r="46" spans="1:4" ht="11.25" customHeight="1" x14ac:dyDescent="0.15">
      <c r="A46" s="328" t="s">
        <v>479</v>
      </c>
      <c r="B46" s="329" t="s">
        <v>459</v>
      </c>
      <c r="C46" s="232">
        <f>SUM(C47:C48)</f>
        <v>21</v>
      </c>
      <c r="D46" s="225"/>
    </row>
    <row r="47" spans="1:4" ht="11.25" customHeight="1" x14ac:dyDescent="0.15">
      <c r="A47" s="309"/>
      <c r="B47" s="329" t="s">
        <v>461</v>
      </c>
      <c r="C47" s="232">
        <v>21</v>
      </c>
      <c r="D47" s="225"/>
    </row>
    <row r="48" spans="1:4" ht="11.25" customHeight="1" x14ac:dyDescent="0.15">
      <c r="A48" s="328"/>
      <c r="B48" s="329"/>
      <c r="C48" s="232"/>
      <c r="D48" s="225"/>
    </row>
    <row r="49" spans="1:4" ht="11.25" customHeight="1" x14ac:dyDescent="0.15">
      <c r="A49" s="338" t="s">
        <v>481</v>
      </c>
      <c r="B49" s="329" t="s">
        <v>459</v>
      </c>
      <c r="C49" s="232">
        <f>SUM(C50:C51)</f>
        <v>84</v>
      </c>
      <c r="D49" s="225"/>
    </row>
    <row r="50" spans="1:4" ht="11.25" customHeight="1" x14ac:dyDescent="0.15">
      <c r="A50" s="309"/>
      <c r="B50" s="329" t="s">
        <v>461</v>
      </c>
      <c r="C50" s="232">
        <v>84</v>
      </c>
      <c r="D50" s="225"/>
    </row>
    <row r="51" spans="1:4" ht="11.25" customHeight="1" x14ac:dyDescent="0.15">
      <c r="A51" s="328"/>
      <c r="B51" s="329"/>
      <c r="C51" s="232"/>
      <c r="D51" s="225"/>
    </row>
    <row r="52" spans="1:4" ht="11.25" customHeight="1" x14ac:dyDescent="0.15">
      <c r="A52" s="339" t="s">
        <v>483</v>
      </c>
      <c r="B52" s="329" t="s">
        <v>459</v>
      </c>
      <c r="C52" s="232">
        <f>SUM(C53:C56)</f>
        <v>79834</v>
      </c>
      <c r="D52" s="225"/>
    </row>
    <row r="53" spans="1:4" ht="11.25" customHeight="1" x14ac:dyDescent="0.15">
      <c r="A53" s="309"/>
      <c r="B53" s="329" t="s">
        <v>461</v>
      </c>
      <c r="C53" s="232">
        <v>5419</v>
      </c>
      <c r="D53" s="225"/>
    </row>
    <row r="54" spans="1:4" ht="11.25" customHeight="1" x14ac:dyDescent="0.15">
      <c r="A54" s="309"/>
      <c r="B54" s="329" t="s">
        <v>542</v>
      </c>
      <c r="C54" s="233">
        <v>12360</v>
      </c>
      <c r="D54" s="225"/>
    </row>
    <row r="55" spans="1:4" ht="11.25" customHeight="1" x14ac:dyDescent="0.15">
      <c r="A55" s="309"/>
      <c r="B55" s="329" t="s">
        <v>474</v>
      </c>
      <c r="C55" s="232">
        <v>5000</v>
      </c>
      <c r="D55" s="225"/>
    </row>
    <row r="56" spans="1:4" ht="11.25" customHeight="1" x14ac:dyDescent="0.15">
      <c r="A56" s="340"/>
      <c r="B56" s="329" t="s">
        <v>507</v>
      </c>
      <c r="C56" s="232">
        <v>57055</v>
      </c>
      <c r="D56" s="225"/>
    </row>
    <row r="57" spans="1:4" ht="11.25" customHeight="1" x14ac:dyDescent="0.15">
      <c r="A57" s="309"/>
      <c r="B57" s="329"/>
      <c r="C57" s="233"/>
      <c r="D57" s="225"/>
    </row>
    <row r="58" spans="1:4" ht="11.25" customHeight="1" x14ac:dyDescent="0.15">
      <c r="A58" s="340" t="s">
        <v>484</v>
      </c>
      <c r="B58" s="329" t="s">
        <v>459</v>
      </c>
      <c r="C58" s="232">
        <f>SUM(C59:C60)</f>
        <v>386</v>
      </c>
      <c r="D58" s="225"/>
    </row>
    <row r="59" spans="1:4" ht="11.25" customHeight="1" x14ac:dyDescent="0.15">
      <c r="A59" s="337"/>
      <c r="B59" s="329" t="s">
        <v>461</v>
      </c>
      <c r="C59" s="233">
        <v>386</v>
      </c>
      <c r="D59" s="225"/>
    </row>
    <row r="60" spans="1:4" ht="11.25" customHeight="1" x14ac:dyDescent="0.15">
      <c r="A60" s="340"/>
      <c r="B60" s="329"/>
      <c r="C60" s="232"/>
      <c r="D60" s="225"/>
    </row>
    <row r="61" spans="1:4" ht="11.25" customHeight="1" x14ac:dyDescent="0.15">
      <c r="A61" s="331" t="s">
        <v>512</v>
      </c>
      <c r="B61" s="329" t="s">
        <v>459</v>
      </c>
      <c r="C61" s="232">
        <f>SUM(C62:C63)</f>
        <v>280</v>
      </c>
      <c r="D61" s="225"/>
    </row>
    <row r="62" spans="1:4" ht="11.25" customHeight="1" x14ac:dyDescent="0.15">
      <c r="A62" s="331"/>
      <c r="B62" s="329" t="s">
        <v>461</v>
      </c>
      <c r="C62" s="232">
        <v>280</v>
      </c>
      <c r="D62" s="225"/>
    </row>
    <row r="63" spans="1:4" ht="11.25" customHeight="1" x14ac:dyDescent="0.15">
      <c r="A63" s="328"/>
      <c r="B63" s="329"/>
      <c r="C63" s="232"/>
      <c r="D63" s="225"/>
    </row>
    <row r="64" spans="1:4" ht="11.25" customHeight="1" x14ac:dyDescent="0.15">
      <c r="A64" s="309" t="s">
        <v>543</v>
      </c>
      <c r="B64" s="329" t="s">
        <v>459</v>
      </c>
      <c r="C64" s="232">
        <f>SUM(C65:C66)</f>
        <v>166</v>
      </c>
      <c r="D64" s="225"/>
    </row>
    <row r="65" spans="1:4" ht="11.25" customHeight="1" x14ac:dyDescent="0.15">
      <c r="A65" s="332"/>
      <c r="B65" s="329" t="s">
        <v>461</v>
      </c>
      <c r="C65" s="232">
        <v>166</v>
      </c>
      <c r="D65" s="225"/>
    </row>
    <row r="66" spans="1:4" ht="11.25" customHeight="1" x14ac:dyDescent="0.15">
      <c r="A66" s="338"/>
      <c r="B66" s="329"/>
      <c r="C66" s="232"/>
      <c r="D66" s="225"/>
    </row>
    <row r="67" spans="1:4" ht="11.25" customHeight="1" x14ac:dyDescent="0.15">
      <c r="A67" s="335" t="s">
        <v>513</v>
      </c>
      <c r="B67" s="329" t="s">
        <v>459</v>
      </c>
      <c r="C67" s="232">
        <f>SUM(C68:C68)</f>
        <v>13</v>
      </c>
      <c r="D67" s="225"/>
    </row>
    <row r="68" spans="1:4" ht="11.25" customHeight="1" x14ac:dyDescent="0.15">
      <c r="A68" s="328"/>
      <c r="B68" s="329" t="s">
        <v>461</v>
      </c>
      <c r="C68" s="232">
        <v>13</v>
      </c>
      <c r="D68" s="225"/>
    </row>
    <row r="69" spans="1:4" ht="11.25" customHeight="1" x14ac:dyDescent="0.15">
      <c r="A69" s="179"/>
      <c r="B69" s="180"/>
      <c r="C69" s="342"/>
      <c r="D69" s="225"/>
    </row>
    <row r="70" spans="1:4" ht="11.25" customHeight="1" x14ac:dyDescent="0.15">
      <c r="A70" s="225" t="s">
        <v>442</v>
      </c>
      <c r="B70" s="235"/>
      <c r="C70" s="238"/>
    </row>
    <row r="71" spans="1:4" ht="11.25" customHeight="1" x14ac:dyDescent="0.15">
      <c r="A71" s="225"/>
      <c r="B71" s="225"/>
      <c r="C71" s="225"/>
    </row>
    <row r="72" spans="1:4" ht="11.25" customHeight="1" x14ac:dyDescent="0.15">
      <c r="A72" s="225"/>
      <c r="B72" s="225"/>
      <c r="C72" s="225"/>
    </row>
    <row r="73" spans="1:4" ht="11.25" customHeight="1" x14ac:dyDescent="0.15">
      <c r="A73" s="225"/>
      <c r="B73" s="225"/>
      <c r="C73" s="225"/>
    </row>
    <row r="74" spans="1:4" ht="11.25" customHeight="1" x14ac:dyDescent="0.15">
      <c r="A74" s="225"/>
      <c r="B74" s="225"/>
      <c r="C74" s="225"/>
    </row>
    <row r="75" spans="1:4" ht="11.25" customHeight="1" x14ac:dyDescent="0.15">
      <c r="A75" s="225"/>
      <c r="B75" s="225"/>
      <c r="C75" s="225"/>
    </row>
    <row r="76" spans="1:4" ht="11.25" customHeight="1" x14ac:dyDescent="0.15">
      <c r="A76" s="225"/>
      <c r="B76" s="225"/>
      <c r="C76" s="225"/>
    </row>
    <row r="77" spans="1:4" ht="11.25" customHeight="1" x14ac:dyDescent="0.15">
      <c r="A77" s="225"/>
      <c r="B77" s="225"/>
      <c r="C77" s="225"/>
    </row>
    <row r="78" spans="1:4" ht="11.25" customHeight="1" x14ac:dyDescent="0.15">
      <c r="A78" s="225"/>
      <c r="B78" s="225"/>
      <c r="C78" s="225"/>
    </row>
    <row r="79" spans="1:4" ht="11.25" customHeight="1" x14ac:dyDescent="0.15">
      <c r="A79" s="225"/>
      <c r="B79" s="225"/>
      <c r="C79" s="225"/>
    </row>
    <row r="80" spans="1:4" ht="11.25" customHeight="1" x14ac:dyDescent="0.15">
      <c r="A80" s="225"/>
      <c r="B80" s="225"/>
      <c r="C80" s="225"/>
    </row>
    <row r="81" spans="1:3" ht="11.25" customHeight="1" x14ac:dyDescent="0.15">
      <c r="A81" s="225"/>
      <c r="B81" s="225"/>
      <c r="C81" s="225"/>
    </row>
    <row r="82" spans="1:3" ht="11.25" customHeight="1" x14ac:dyDescent="0.15">
      <c r="A82" s="225"/>
      <c r="B82" s="225"/>
      <c r="C82" s="225"/>
    </row>
    <row r="83" spans="1:3" ht="11.25" customHeight="1" x14ac:dyDescent="0.15">
      <c r="A83" s="225"/>
      <c r="B83" s="225"/>
      <c r="C83" s="225"/>
    </row>
    <row r="84" spans="1:3" ht="11.25" customHeight="1" x14ac:dyDescent="0.15">
      <c r="A84" s="225"/>
      <c r="B84" s="225"/>
      <c r="C84" s="225"/>
    </row>
    <row r="85" spans="1:3" ht="11.25" customHeight="1" x14ac:dyDescent="0.15">
      <c r="A85" s="225"/>
      <c r="B85" s="225"/>
      <c r="C85" s="225"/>
    </row>
    <row r="86" spans="1:3" ht="11.25" customHeight="1" x14ac:dyDescent="0.15">
      <c r="A86" s="225"/>
      <c r="B86" s="225"/>
      <c r="C86" s="225"/>
    </row>
    <row r="87" spans="1:3" ht="11.25" customHeight="1" x14ac:dyDescent="0.15">
      <c r="A87" s="225"/>
      <c r="B87" s="225"/>
      <c r="C87" s="225"/>
    </row>
    <row r="88" spans="1:3" ht="11.25" customHeight="1" x14ac:dyDescent="0.15">
      <c r="A88" s="225"/>
      <c r="B88" s="225"/>
      <c r="C88" s="225"/>
    </row>
    <row r="89" spans="1:3" ht="11.25" customHeight="1" x14ac:dyDescent="0.15">
      <c r="A89" s="225"/>
      <c r="B89" s="225"/>
      <c r="C89" s="225"/>
    </row>
    <row r="90" spans="1:3" ht="11.25" customHeight="1" x14ac:dyDescent="0.15">
      <c r="A90" s="225"/>
      <c r="B90" s="225"/>
      <c r="C90" s="225"/>
    </row>
    <row r="91" spans="1:3" ht="11.25" customHeight="1" x14ac:dyDescent="0.15">
      <c r="A91" s="225"/>
      <c r="B91" s="225"/>
      <c r="C91" s="225"/>
    </row>
    <row r="92" spans="1:3" ht="11.25" customHeight="1" x14ac:dyDescent="0.15">
      <c r="A92" s="225"/>
      <c r="B92" s="225"/>
      <c r="C92" s="225"/>
    </row>
    <row r="93" spans="1:3" ht="11.25" customHeight="1" x14ac:dyDescent="0.15">
      <c r="A93" s="225"/>
      <c r="B93" s="225"/>
      <c r="C93" s="225"/>
    </row>
    <row r="94" spans="1:3" ht="11.25" customHeight="1" x14ac:dyDescent="0.15">
      <c r="A94" s="225"/>
      <c r="B94" s="225"/>
      <c r="C94" s="225"/>
    </row>
    <row r="95" spans="1:3" ht="11.25" customHeight="1" x14ac:dyDescent="0.15">
      <c r="A95" s="225"/>
      <c r="B95" s="225"/>
      <c r="C95" s="225"/>
    </row>
    <row r="96" spans="1:3" ht="11.25" customHeight="1" x14ac:dyDescent="0.15">
      <c r="A96" s="225"/>
      <c r="B96" s="225"/>
      <c r="C96" s="225"/>
    </row>
    <row r="97" spans="1:3" ht="11.25" customHeight="1" x14ac:dyDescent="0.15">
      <c r="A97" s="225"/>
      <c r="B97" s="225"/>
      <c r="C97" s="225"/>
    </row>
    <row r="98" spans="1:3" ht="11.25" customHeight="1" x14ac:dyDescent="0.15">
      <c r="A98" s="225"/>
      <c r="B98" s="225"/>
      <c r="C98" s="225"/>
    </row>
    <row r="99" spans="1:3" ht="11.25" customHeight="1" x14ac:dyDescent="0.15">
      <c r="A99" s="225"/>
      <c r="B99" s="225"/>
      <c r="C99" s="225"/>
    </row>
    <row r="100" spans="1:3" ht="11.25" customHeight="1" x14ac:dyDescent="0.15">
      <c r="A100" s="225"/>
      <c r="B100" s="225"/>
      <c r="C100" s="225"/>
    </row>
    <row r="101" spans="1:3" ht="11.25" customHeight="1" x14ac:dyDescent="0.15">
      <c r="A101" s="225"/>
      <c r="B101" s="225"/>
      <c r="C101" s="225"/>
    </row>
    <row r="102" spans="1:3" ht="11.25" customHeight="1" x14ac:dyDescent="0.15">
      <c r="A102" s="225"/>
      <c r="B102" s="225"/>
      <c r="C102" s="225"/>
    </row>
    <row r="103" spans="1:3" ht="11.25" customHeight="1" x14ac:dyDescent="0.15">
      <c r="A103" s="225"/>
      <c r="B103" s="225"/>
      <c r="C103" s="225"/>
    </row>
    <row r="104" spans="1:3" ht="11.25" customHeight="1" x14ac:dyDescent="0.15"/>
    <row r="105" spans="1:3" ht="11.25" customHeight="1" x14ac:dyDescent="0.15"/>
    <row r="106" spans="1:3" ht="11.25" customHeight="1" x14ac:dyDescent="0.15"/>
    <row r="107" spans="1:3" ht="12" customHeight="1" x14ac:dyDescent="0.15"/>
    <row r="108" spans="1:3" ht="12" customHeight="1" x14ac:dyDescent="0.15"/>
    <row r="109" spans="1:3" ht="12" customHeight="1" x14ac:dyDescent="0.15"/>
    <row r="110" spans="1:3" ht="12" customHeight="1" x14ac:dyDescent="0.15"/>
    <row r="111" spans="1:3" ht="12" customHeight="1" x14ac:dyDescent="0.15"/>
    <row r="112" spans="1:3" ht="15" customHeight="1" x14ac:dyDescent="0.15"/>
  </sheetData>
  <mergeCells count="1">
    <mergeCell ref="A1:C1"/>
  </mergeCells>
  <phoneticPr fontId="2"/>
  <pageMargins left="0.59055118110236227" right="0.59055118110236227" top="0.78740157480314965" bottom="0.59055118110236227" header="0.31496062992125984" footer="0.1968503937007874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9D96D-A8CB-45D4-8224-9FDD1DD9A508}">
  <dimension ref="A1:H109"/>
  <sheetViews>
    <sheetView showGridLines="0" zoomScaleNormal="100" zoomScaleSheetLayoutView="70" workbookViewId="0">
      <pane ySplit="3" topLeftCell="A34" activePane="bottomLeft" state="frozen"/>
      <selection sqref="A1:I1"/>
      <selection pane="bottomLeft" sqref="A1:I1"/>
    </sheetView>
  </sheetViews>
  <sheetFormatPr defaultRowHeight="11.25" x14ac:dyDescent="0.15"/>
  <cols>
    <col min="1" max="1" width="16.875" style="226" customWidth="1"/>
    <col min="2" max="2" width="16.75" style="226" customWidth="1"/>
    <col min="3" max="3" width="12.375" style="226" customWidth="1"/>
    <col min="4" max="4" width="16.875" style="226" customWidth="1"/>
    <col min="5" max="5" width="16.75" style="226" customWidth="1"/>
    <col min="6" max="6" width="12.625" style="226" customWidth="1"/>
    <col min="7" max="7" width="5.875" style="226" customWidth="1"/>
    <col min="8" max="16384" width="9" style="226"/>
  </cols>
  <sheetData>
    <row r="1" spans="1:8" ht="19.5" customHeight="1" x14ac:dyDescent="0.15">
      <c r="A1" s="224" t="s">
        <v>206</v>
      </c>
      <c r="B1" s="224"/>
      <c r="C1" s="225"/>
      <c r="D1" s="225"/>
      <c r="E1" s="225"/>
      <c r="F1" s="225"/>
      <c r="G1" s="225"/>
      <c r="H1" s="225"/>
    </row>
    <row r="2" spans="1:8" ht="13.5" customHeight="1" x14ac:dyDescent="0.15">
      <c r="A2" s="298"/>
      <c r="B2" s="299"/>
      <c r="C2" s="299"/>
      <c r="D2" s="299"/>
      <c r="E2" s="297"/>
      <c r="F2" s="297" t="s">
        <v>544</v>
      </c>
      <c r="G2" s="225"/>
      <c r="H2" s="225"/>
    </row>
    <row r="3" spans="1:8" ht="11.25" customHeight="1" x14ac:dyDescent="0.15">
      <c r="A3" s="300" t="s">
        <v>178</v>
      </c>
      <c r="B3" s="301" t="s">
        <v>203</v>
      </c>
      <c r="C3" s="302" t="s">
        <v>63</v>
      </c>
      <c r="D3" s="301" t="s">
        <v>178</v>
      </c>
      <c r="E3" s="301" t="s">
        <v>203</v>
      </c>
      <c r="F3" s="303" t="s">
        <v>63</v>
      </c>
      <c r="G3" s="182"/>
      <c r="H3" s="225"/>
    </row>
    <row r="4" spans="1:8" ht="11.25" customHeight="1" x14ac:dyDescent="0.15">
      <c r="A4" s="325" t="s">
        <v>434</v>
      </c>
      <c r="B4" s="304"/>
      <c r="C4" s="305">
        <f>SUM(C6:C76,F4:F76)/2</f>
        <v>2627409</v>
      </c>
      <c r="D4" s="329"/>
      <c r="E4" s="329"/>
      <c r="F4" s="311"/>
      <c r="G4" s="177"/>
      <c r="H4" s="225"/>
    </row>
    <row r="5" spans="1:8" ht="11.25" customHeight="1" x14ac:dyDescent="0.15">
      <c r="A5" s="309"/>
      <c r="B5" s="306"/>
      <c r="C5" s="307"/>
      <c r="D5" s="328" t="s">
        <v>485</v>
      </c>
      <c r="E5" s="306" t="s">
        <v>459</v>
      </c>
      <c r="F5" s="232">
        <f>SUM(F6:F7)</f>
        <v>27461</v>
      </c>
      <c r="G5" s="177"/>
      <c r="H5" s="225"/>
    </row>
    <row r="6" spans="1:8" ht="11.25" customHeight="1" x14ac:dyDescent="0.15">
      <c r="A6" s="328" t="s">
        <v>503</v>
      </c>
      <c r="B6" s="329" t="s">
        <v>459</v>
      </c>
      <c r="C6" s="307">
        <f>SUM(C7:C9)</f>
        <v>96245</v>
      </c>
      <c r="D6" s="328"/>
      <c r="E6" s="306" t="s">
        <v>461</v>
      </c>
      <c r="F6" s="230">
        <v>17461</v>
      </c>
      <c r="G6" s="177"/>
      <c r="H6" s="225"/>
    </row>
    <row r="7" spans="1:8" ht="11.25" customHeight="1" x14ac:dyDescent="0.15">
      <c r="A7" s="309"/>
      <c r="B7" s="329" t="s">
        <v>464</v>
      </c>
      <c r="C7" s="307">
        <v>63715</v>
      </c>
      <c r="D7" s="310"/>
      <c r="E7" s="306" t="s">
        <v>473</v>
      </c>
      <c r="F7" s="230">
        <v>10000</v>
      </c>
      <c r="G7" s="177"/>
      <c r="H7" s="225"/>
    </row>
    <row r="8" spans="1:8" ht="11.25" customHeight="1" x14ac:dyDescent="0.15">
      <c r="A8" s="309"/>
      <c r="B8" s="329" t="s">
        <v>506</v>
      </c>
      <c r="C8" s="307">
        <v>31919</v>
      </c>
      <c r="D8" s="343"/>
      <c r="E8" s="329"/>
      <c r="F8" s="232"/>
      <c r="G8" s="177"/>
      <c r="H8" s="225"/>
    </row>
    <row r="9" spans="1:8" ht="11.25" customHeight="1" x14ac:dyDescent="0.15">
      <c r="A9" s="309"/>
      <c r="B9" s="329" t="s">
        <v>461</v>
      </c>
      <c r="C9" s="307">
        <v>611</v>
      </c>
      <c r="D9" s="308" t="s">
        <v>486</v>
      </c>
      <c r="E9" s="329" t="s">
        <v>459</v>
      </c>
      <c r="F9" s="230">
        <f>SUM(F10:F19)</f>
        <v>158714</v>
      </c>
      <c r="G9" s="183"/>
      <c r="H9" s="225"/>
    </row>
    <row r="10" spans="1:8" ht="11.25" customHeight="1" x14ac:dyDescent="0.15">
      <c r="A10" s="328"/>
      <c r="B10" s="329"/>
      <c r="C10" s="232"/>
      <c r="D10" s="308"/>
      <c r="E10" s="329" t="s">
        <v>463</v>
      </c>
      <c r="F10" s="230">
        <v>9729</v>
      </c>
      <c r="G10" s="178"/>
      <c r="H10" s="225"/>
    </row>
    <row r="11" spans="1:8" ht="11.25" customHeight="1" x14ac:dyDescent="0.15">
      <c r="A11" s="328" t="s">
        <v>519</v>
      </c>
      <c r="B11" s="329" t="s">
        <v>459</v>
      </c>
      <c r="C11" s="232">
        <f>SUM(C12:C13)</f>
        <v>42904</v>
      </c>
      <c r="D11" s="329"/>
      <c r="E11" s="329" t="s">
        <v>506</v>
      </c>
      <c r="F11" s="311">
        <v>18113</v>
      </c>
      <c r="G11" s="177"/>
      <c r="H11" s="225"/>
    </row>
    <row r="12" spans="1:8" ht="11.25" customHeight="1" x14ac:dyDescent="0.15">
      <c r="A12" s="328"/>
      <c r="B12" s="329" t="s">
        <v>463</v>
      </c>
      <c r="C12" s="232">
        <v>32579</v>
      </c>
      <c r="D12" s="329"/>
      <c r="E12" s="329" t="s">
        <v>487</v>
      </c>
      <c r="F12" s="311">
        <v>3300</v>
      </c>
      <c r="G12" s="178"/>
      <c r="H12" s="225"/>
    </row>
    <row r="13" spans="1:8" ht="11.25" customHeight="1" x14ac:dyDescent="0.15">
      <c r="A13" s="328"/>
      <c r="B13" s="329" t="s">
        <v>464</v>
      </c>
      <c r="C13" s="232">
        <v>10325</v>
      </c>
      <c r="D13" s="329"/>
      <c r="E13" s="329" t="s">
        <v>473</v>
      </c>
      <c r="F13" s="311">
        <v>61945</v>
      </c>
      <c r="G13" s="183"/>
      <c r="H13" s="225"/>
    </row>
    <row r="14" spans="1:8" ht="11.25" customHeight="1" x14ac:dyDescent="0.15">
      <c r="A14" s="328"/>
      <c r="B14" s="329"/>
      <c r="C14" s="232"/>
      <c r="D14" s="329"/>
      <c r="E14" s="329" t="s">
        <v>461</v>
      </c>
      <c r="F14" s="311">
        <v>43466</v>
      </c>
      <c r="G14" s="183"/>
      <c r="H14" s="225"/>
    </row>
    <row r="15" spans="1:8" ht="11.25" customHeight="1" x14ac:dyDescent="0.15">
      <c r="A15" s="309" t="s">
        <v>504</v>
      </c>
      <c r="B15" s="329" t="s">
        <v>459</v>
      </c>
      <c r="C15" s="307">
        <f>SUM(C16:C18)</f>
        <v>1063356</v>
      </c>
      <c r="D15" s="329"/>
      <c r="E15" s="329" t="s">
        <v>474</v>
      </c>
      <c r="F15" s="311">
        <v>1800</v>
      </c>
      <c r="G15" s="183"/>
      <c r="H15" s="225"/>
    </row>
    <row r="16" spans="1:8" ht="11.25" customHeight="1" x14ac:dyDescent="0.15">
      <c r="A16" s="328"/>
      <c r="B16" s="329" t="s">
        <v>463</v>
      </c>
      <c r="C16" s="233">
        <v>662756</v>
      </c>
      <c r="D16" s="329"/>
      <c r="E16" s="329" t="s">
        <v>472</v>
      </c>
      <c r="F16" s="311">
        <v>7858</v>
      </c>
      <c r="G16" s="177"/>
      <c r="H16" s="225"/>
    </row>
    <row r="17" spans="1:8" ht="11.25" customHeight="1" x14ac:dyDescent="0.15">
      <c r="A17" s="328"/>
      <c r="B17" s="329" t="s">
        <v>470</v>
      </c>
      <c r="C17" s="307">
        <v>312960</v>
      </c>
      <c r="D17" s="329"/>
      <c r="E17" s="329" t="s">
        <v>517</v>
      </c>
      <c r="F17" s="311">
        <v>2092</v>
      </c>
      <c r="G17" s="183"/>
      <c r="H17" s="225"/>
    </row>
    <row r="18" spans="1:8" ht="11.25" customHeight="1" x14ac:dyDescent="0.15">
      <c r="A18" s="328"/>
      <c r="B18" s="329" t="s">
        <v>506</v>
      </c>
      <c r="C18" s="307">
        <v>87640</v>
      </c>
      <c r="D18" s="329"/>
      <c r="E18" s="329" t="s">
        <v>515</v>
      </c>
      <c r="F18" s="311">
        <v>6000</v>
      </c>
      <c r="G18" s="183"/>
      <c r="H18" s="225"/>
    </row>
    <row r="19" spans="1:8" ht="11.25" customHeight="1" x14ac:dyDescent="0.15">
      <c r="A19" s="309"/>
      <c r="B19" s="329"/>
      <c r="C19" s="232"/>
      <c r="D19" s="344"/>
      <c r="E19" s="329" t="s">
        <v>516</v>
      </c>
      <c r="F19" s="230">
        <v>4411</v>
      </c>
      <c r="G19" s="177"/>
      <c r="H19" s="225"/>
    </row>
    <row r="20" spans="1:8" ht="11.25" customHeight="1" x14ac:dyDescent="0.15">
      <c r="A20" s="309" t="s">
        <v>545</v>
      </c>
      <c r="B20" s="329" t="s">
        <v>459</v>
      </c>
      <c r="C20" s="232">
        <f>SUM(C21:C22)</f>
        <v>1481</v>
      </c>
      <c r="D20" s="345"/>
      <c r="E20" s="329"/>
      <c r="F20" s="311"/>
      <c r="G20" s="183"/>
      <c r="H20" s="225"/>
    </row>
    <row r="21" spans="1:8" ht="11.25" customHeight="1" x14ac:dyDescent="0.15">
      <c r="A21" s="328"/>
      <c r="B21" s="329" t="s">
        <v>473</v>
      </c>
      <c r="C21" s="232">
        <v>1481</v>
      </c>
      <c r="D21" s="344" t="s">
        <v>490</v>
      </c>
      <c r="E21" s="329" t="s">
        <v>459</v>
      </c>
      <c r="F21" s="230">
        <f>SUM(F22:F23)</f>
        <v>11168</v>
      </c>
      <c r="G21" s="183"/>
      <c r="H21" s="225"/>
    </row>
    <row r="22" spans="1:8" ht="11.25" customHeight="1" x14ac:dyDescent="0.15">
      <c r="A22" s="328"/>
      <c r="B22" s="329"/>
      <c r="C22" s="232"/>
      <c r="D22" s="344" t="s">
        <v>491</v>
      </c>
      <c r="E22" s="329" t="s">
        <v>461</v>
      </c>
      <c r="F22" s="311">
        <v>3160</v>
      </c>
      <c r="G22" s="183"/>
      <c r="H22" s="225"/>
    </row>
    <row r="23" spans="1:8" ht="11.25" customHeight="1" x14ac:dyDescent="0.15">
      <c r="A23" s="346" t="s">
        <v>508</v>
      </c>
      <c r="B23" s="329" t="s">
        <v>459</v>
      </c>
      <c r="C23" s="232">
        <f>SUM(C24)</f>
        <v>276</v>
      </c>
      <c r="D23" s="329"/>
      <c r="E23" s="329" t="s">
        <v>473</v>
      </c>
      <c r="F23" s="230">
        <v>8008</v>
      </c>
      <c r="G23" s="183"/>
      <c r="H23" s="225"/>
    </row>
    <row r="24" spans="1:8" ht="11.25" customHeight="1" x14ac:dyDescent="0.15">
      <c r="A24" s="346"/>
      <c r="B24" s="329" t="s">
        <v>461</v>
      </c>
      <c r="C24" s="232">
        <v>276</v>
      </c>
      <c r="D24" s="329"/>
      <c r="E24" s="329"/>
      <c r="F24" s="230"/>
      <c r="G24" s="177"/>
      <c r="H24" s="225"/>
    </row>
    <row r="25" spans="1:8" ht="11.25" customHeight="1" x14ac:dyDescent="0.15">
      <c r="A25" s="309"/>
      <c r="B25" s="329"/>
      <c r="C25" s="232"/>
      <c r="D25" s="329" t="s">
        <v>540</v>
      </c>
      <c r="E25" s="329" t="s">
        <v>459</v>
      </c>
      <c r="F25" s="230">
        <f>SUM(F26)</f>
        <v>180</v>
      </c>
      <c r="H25" s="225"/>
    </row>
    <row r="26" spans="1:8" ht="11.25" customHeight="1" x14ac:dyDescent="0.15">
      <c r="A26" s="328" t="s">
        <v>510</v>
      </c>
      <c r="B26" s="329" t="s">
        <v>459</v>
      </c>
      <c r="C26" s="232">
        <f>SUM(C27:C28)</f>
        <v>2330</v>
      </c>
      <c r="D26" s="329"/>
      <c r="E26" s="329" t="s">
        <v>461</v>
      </c>
      <c r="F26" s="311">
        <v>180</v>
      </c>
      <c r="H26" s="225"/>
    </row>
    <row r="27" spans="1:8" ht="11.25" customHeight="1" x14ac:dyDescent="0.15">
      <c r="A27" s="328"/>
      <c r="B27" s="329" t="s">
        <v>461</v>
      </c>
      <c r="C27" s="307">
        <v>2330</v>
      </c>
      <c r="D27" s="329"/>
      <c r="E27" s="329"/>
      <c r="F27" s="311"/>
      <c r="H27" s="225"/>
    </row>
    <row r="28" spans="1:8" ht="11.25" customHeight="1" x14ac:dyDescent="0.15">
      <c r="A28" s="328"/>
      <c r="B28" s="329"/>
      <c r="C28" s="233"/>
      <c r="D28" s="329" t="s">
        <v>495</v>
      </c>
      <c r="E28" s="329" t="s">
        <v>459</v>
      </c>
      <c r="F28" s="230">
        <f>SUM(F29:F31)</f>
        <v>29600</v>
      </c>
      <c r="H28" s="225"/>
    </row>
    <row r="29" spans="1:8" ht="11.25" customHeight="1" x14ac:dyDescent="0.15">
      <c r="A29" s="347" t="s">
        <v>502</v>
      </c>
      <c r="B29" s="329" t="s">
        <v>459</v>
      </c>
      <c r="C29" s="232">
        <f>SUM(C30)</f>
        <v>3551</v>
      </c>
      <c r="D29" s="329"/>
      <c r="E29" s="329" t="s">
        <v>466</v>
      </c>
      <c r="F29" s="311">
        <v>4925</v>
      </c>
      <c r="H29" s="225"/>
    </row>
    <row r="30" spans="1:8" ht="11.25" customHeight="1" x14ac:dyDescent="0.15">
      <c r="A30" s="347"/>
      <c r="B30" s="329" t="s">
        <v>461</v>
      </c>
      <c r="C30" s="233">
        <v>3551</v>
      </c>
      <c r="D30" s="329"/>
      <c r="E30" s="329" t="s">
        <v>496</v>
      </c>
      <c r="F30" s="311">
        <v>24440</v>
      </c>
      <c r="H30" s="225"/>
    </row>
    <row r="31" spans="1:8" ht="11.25" customHeight="1" x14ac:dyDescent="0.15">
      <c r="A31" s="309"/>
      <c r="B31" s="306"/>
      <c r="C31" s="307"/>
      <c r="D31" s="329"/>
      <c r="E31" s="329" t="s">
        <v>461</v>
      </c>
      <c r="F31" s="311">
        <v>235</v>
      </c>
      <c r="H31" s="225"/>
    </row>
    <row r="32" spans="1:8" ht="11.25" customHeight="1" x14ac:dyDescent="0.15">
      <c r="A32" s="328" t="s">
        <v>505</v>
      </c>
      <c r="B32" s="329" t="s">
        <v>459</v>
      </c>
      <c r="C32" s="307">
        <f>SUM(C33:C34)</f>
        <v>29727</v>
      </c>
      <c r="D32" s="329"/>
      <c r="E32" s="306"/>
      <c r="F32" s="230"/>
      <c r="H32" s="225"/>
    </row>
    <row r="33" spans="1:8" ht="11.25" customHeight="1" x14ac:dyDescent="0.15">
      <c r="A33" s="328"/>
      <c r="B33" s="329" t="s">
        <v>507</v>
      </c>
      <c r="C33" s="307">
        <v>29633</v>
      </c>
      <c r="D33" s="329" t="s">
        <v>498</v>
      </c>
      <c r="E33" s="329" t="s">
        <v>459</v>
      </c>
      <c r="F33" s="230">
        <f>SUM(F34:F35)</f>
        <v>3933</v>
      </c>
      <c r="H33" s="225"/>
    </row>
    <row r="34" spans="1:8" ht="11.25" customHeight="1" x14ac:dyDescent="0.15">
      <c r="A34" s="328"/>
      <c r="B34" s="329" t="s">
        <v>461</v>
      </c>
      <c r="C34" s="232">
        <v>94</v>
      </c>
      <c r="D34" s="329"/>
      <c r="E34" s="329" t="s">
        <v>461</v>
      </c>
      <c r="F34" s="311">
        <v>3933</v>
      </c>
      <c r="H34" s="225"/>
    </row>
    <row r="35" spans="1:8" ht="12" customHeight="1" x14ac:dyDescent="0.15">
      <c r="A35" s="346"/>
      <c r="B35" s="306"/>
      <c r="C35" s="312"/>
      <c r="D35" s="348"/>
      <c r="E35" s="329"/>
      <c r="F35" s="230"/>
      <c r="H35" s="225"/>
    </row>
    <row r="36" spans="1:8" ht="12" customHeight="1" x14ac:dyDescent="0.15">
      <c r="A36" s="346" t="s">
        <v>509</v>
      </c>
      <c r="B36" s="306" t="s">
        <v>459</v>
      </c>
      <c r="C36" s="232">
        <f>SUM(C37:C40)</f>
        <v>607617</v>
      </c>
      <c r="D36" s="348" t="s">
        <v>546</v>
      </c>
      <c r="E36" s="329" t="s">
        <v>459</v>
      </c>
      <c r="F36" s="230">
        <f>SUM(F37:F38)</f>
        <v>62</v>
      </c>
      <c r="H36" s="225"/>
    </row>
    <row r="37" spans="1:8" ht="12" customHeight="1" x14ac:dyDescent="0.15">
      <c r="A37" s="346"/>
      <c r="B37" s="306" t="s">
        <v>466</v>
      </c>
      <c r="C37" s="312">
        <v>155577</v>
      </c>
      <c r="D37" s="329"/>
      <c r="E37" s="329" t="s">
        <v>461</v>
      </c>
      <c r="F37" s="311">
        <v>62</v>
      </c>
      <c r="H37" s="225"/>
    </row>
    <row r="38" spans="1:8" ht="12" customHeight="1" x14ac:dyDescent="0.15">
      <c r="A38" s="346"/>
      <c r="B38" s="306" t="s">
        <v>464</v>
      </c>
      <c r="C38" s="312">
        <v>137259</v>
      </c>
      <c r="D38" s="329"/>
      <c r="E38" s="329"/>
      <c r="F38" s="230"/>
      <c r="H38" s="225"/>
    </row>
    <row r="39" spans="1:8" ht="12" customHeight="1" x14ac:dyDescent="0.15">
      <c r="A39" s="346"/>
      <c r="B39" s="306" t="s">
        <v>473</v>
      </c>
      <c r="C39" s="312">
        <v>50000</v>
      </c>
      <c r="D39" s="329" t="s">
        <v>500</v>
      </c>
      <c r="E39" s="329" t="s">
        <v>459</v>
      </c>
      <c r="F39" s="230">
        <f>SUM(F40:F41)</f>
        <v>137</v>
      </c>
      <c r="H39" s="225"/>
    </row>
    <row r="40" spans="1:8" ht="15" customHeight="1" x14ac:dyDescent="0.15">
      <c r="A40" s="346"/>
      <c r="B40" s="306" t="s">
        <v>488</v>
      </c>
      <c r="C40" s="312">
        <v>264781</v>
      </c>
      <c r="D40" s="329" t="s">
        <v>501</v>
      </c>
      <c r="E40" s="329" t="s">
        <v>461</v>
      </c>
      <c r="F40" s="311">
        <v>137</v>
      </c>
    </row>
    <row r="41" spans="1:8" ht="12" x14ac:dyDescent="0.15">
      <c r="A41" s="328"/>
      <c r="B41" s="329"/>
      <c r="C41" s="230"/>
      <c r="D41" s="329"/>
      <c r="E41" s="329"/>
      <c r="F41" s="311"/>
    </row>
    <row r="42" spans="1:8" ht="12" x14ac:dyDescent="0.15">
      <c r="A42" s="309" t="s">
        <v>547</v>
      </c>
      <c r="B42" s="329" t="s">
        <v>459</v>
      </c>
      <c r="C42" s="232">
        <f>SUM(C43:C44)</f>
        <v>119</v>
      </c>
      <c r="D42" s="329" t="s">
        <v>475</v>
      </c>
      <c r="E42" s="329" t="s">
        <v>459</v>
      </c>
      <c r="F42" s="230">
        <f>SUM(F43:F44)</f>
        <v>7</v>
      </c>
    </row>
    <row r="43" spans="1:8" ht="12" x14ac:dyDescent="0.15">
      <c r="A43" s="309"/>
      <c r="B43" s="306" t="s">
        <v>461</v>
      </c>
      <c r="C43" s="230">
        <v>119</v>
      </c>
      <c r="D43" s="329"/>
      <c r="E43" s="329" t="s">
        <v>461</v>
      </c>
      <c r="F43" s="230">
        <v>7</v>
      </c>
    </row>
    <row r="44" spans="1:8" ht="12" x14ac:dyDescent="0.15">
      <c r="A44" s="328"/>
      <c r="B44" s="306"/>
      <c r="C44" s="230"/>
      <c r="D44" s="329"/>
      <c r="E44" s="329"/>
      <c r="F44" s="230"/>
    </row>
    <row r="45" spans="1:8" ht="12" x14ac:dyDescent="0.15">
      <c r="A45" s="309" t="s">
        <v>465</v>
      </c>
      <c r="B45" s="329" t="s">
        <v>459</v>
      </c>
      <c r="C45" s="232">
        <f>SUM(C46:C47)</f>
        <v>19786</v>
      </c>
      <c r="D45" s="306" t="s">
        <v>479</v>
      </c>
      <c r="E45" s="329" t="s">
        <v>459</v>
      </c>
      <c r="F45" s="230">
        <f>SUM(F46:F47)</f>
        <v>1250</v>
      </c>
    </row>
    <row r="46" spans="1:8" ht="12" x14ac:dyDescent="0.15">
      <c r="A46" s="309"/>
      <c r="B46" s="306" t="s">
        <v>464</v>
      </c>
      <c r="C46" s="230">
        <v>12602</v>
      </c>
      <c r="D46" s="313"/>
      <c r="E46" s="329" t="s">
        <v>461</v>
      </c>
      <c r="F46" s="349">
        <v>1250</v>
      </c>
    </row>
    <row r="47" spans="1:8" ht="12" x14ac:dyDescent="0.15">
      <c r="A47" s="328"/>
      <c r="B47" s="306" t="s">
        <v>461</v>
      </c>
      <c r="C47" s="230">
        <v>7184</v>
      </c>
      <c r="D47" s="329"/>
      <c r="E47" s="329"/>
      <c r="F47" s="230"/>
    </row>
    <row r="48" spans="1:8" ht="12" x14ac:dyDescent="0.15">
      <c r="A48" s="309"/>
      <c r="B48" s="329"/>
      <c r="C48" s="232"/>
      <c r="D48" s="314" t="s">
        <v>481</v>
      </c>
      <c r="E48" s="329" t="s">
        <v>459</v>
      </c>
      <c r="F48" s="230">
        <f>SUM(F49:F50)</f>
        <v>2255</v>
      </c>
    </row>
    <row r="49" spans="1:6" ht="12" x14ac:dyDescent="0.15">
      <c r="A49" s="328" t="s">
        <v>469</v>
      </c>
      <c r="B49" s="306" t="s">
        <v>459</v>
      </c>
      <c r="C49" s="232">
        <f>SUM(C50:C52)</f>
        <v>9503</v>
      </c>
      <c r="D49" s="313"/>
      <c r="E49" s="329" t="s">
        <v>461</v>
      </c>
      <c r="F49" s="349">
        <v>2255</v>
      </c>
    </row>
    <row r="50" spans="1:6" ht="12" x14ac:dyDescent="0.15">
      <c r="A50" s="309"/>
      <c r="B50" s="329" t="s">
        <v>461</v>
      </c>
      <c r="C50" s="230">
        <v>8603</v>
      </c>
      <c r="D50" s="329"/>
      <c r="E50" s="329"/>
      <c r="F50" s="230"/>
    </row>
    <row r="51" spans="1:6" ht="12" x14ac:dyDescent="0.15">
      <c r="A51" s="328"/>
      <c r="B51" s="306" t="s">
        <v>473</v>
      </c>
      <c r="C51" s="232">
        <v>900</v>
      </c>
      <c r="D51" s="313" t="s">
        <v>484</v>
      </c>
      <c r="E51" s="329" t="s">
        <v>459</v>
      </c>
      <c r="F51" s="230">
        <f>SUM(F52:F55)</f>
        <v>117293</v>
      </c>
    </row>
    <row r="52" spans="1:6" ht="12" x14ac:dyDescent="0.15">
      <c r="A52" s="328"/>
      <c r="B52" s="306"/>
      <c r="C52" s="230"/>
      <c r="D52" s="313"/>
      <c r="E52" s="329" t="s">
        <v>466</v>
      </c>
      <c r="F52" s="349">
        <v>30722</v>
      </c>
    </row>
    <row r="53" spans="1:6" ht="12" x14ac:dyDescent="0.15">
      <c r="A53" s="309" t="s">
        <v>532</v>
      </c>
      <c r="B53" s="306" t="s">
        <v>459</v>
      </c>
      <c r="C53" s="232">
        <f>SUM(C54:C55)</f>
        <v>37</v>
      </c>
      <c r="D53" s="313"/>
      <c r="E53" s="329" t="s">
        <v>507</v>
      </c>
      <c r="F53" s="349">
        <v>17160</v>
      </c>
    </row>
    <row r="54" spans="1:6" ht="12" x14ac:dyDescent="0.15">
      <c r="A54" s="309"/>
      <c r="B54" s="306" t="s">
        <v>461</v>
      </c>
      <c r="C54" s="230">
        <v>37</v>
      </c>
      <c r="D54" s="329"/>
      <c r="E54" s="329" t="s">
        <v>472</v>
      </c>
      <c r="F54" s="230">
        <v>69157</v>
      </c>
    </row>
    <row r="55" spans="1:6" ht="12" x14ac:dyDescent="0.15">
      <c r="A55" s="328"/>
      <c r="B55" s="306"/>
      <c r="C55" s="232"/>
      <c r="D55" s="329"/>
      <c r="E55" s="329" t="s">
        <v>461</v>
      </c>
      <c r="F55" s="230">
        <v>254</v>
      </c>
    </row>
    <row r="56" spans="1:6" ht="12" x14ac:dyDescent="0.15">
      <c r="A56" s="309" t="s">
        <v>477</v>
      </c>
      <c r="B56" s="306" t="s">
        <v>459</v>
      </c>
      <c r="C56" s="232">
        <f>SUM(C57:C58)</f>
        <v>463</v>
      </c>
      <c r="D56" s="329"/>
      <c r="E56" s="329"/>
      <c r="F56" s="350"/>
    </row>
    <row r="57" spans="1:6" ht="12" x14ac:dyDescent="0.15">
      <c r="A57" s="309"/>
      <c r="B57" s="306" t="s">
        <v>461</v>
      </c>
      <c r="C57" s="230">
        <v>463</v>
      </c>
      <c r="D57" s="329" t="s">
        <v>460</v>
      </c>
      <c r="E57" s="329" t="s">
        <v>459</v>
      </c>
      <c r="F57" s="230">
        <f>SUM(F58:F66)</f>
        <v>375930</v>
      </c>
    </row>
    <row r="58" spans="1:6" ht="12" x14ac:dyDescent="0.15">
      <c r="A58" s="328"/>
      <c r="B58" s="306"/>
      <c r="C58" s="232"/>
      <c r="D58" s="329" t="s">
        <v>462</v>
      </c>
      <c r="E58" s="329" t="s">
        <v>463</v>
      </c>
      <c r="F58" s="350">
        <v>42918</v>
      </c>
    </row>
    <row r="59" spans="1:6" ht="12" x14ac:dyDescent="0.15">
      <c r="A59" s="333" t="s">
        <v>548</v>
      </c>
      <c r="B59" s="306" t="s">
        <v>459</v>
      </c>
      <c r="C59" s="232">
        <f>SUM(C60:C61)</f>
        <v>20</v>
      </c>
      <c r="D59" s="329"/>
      <c r="E59" s="329" t="s">
        <v>473</v>
      </c>
      <c r="F59" s="351">
        <v>229067</v>
      </c>
    </row>
    <row r="60" spans="1:6" ht="12" x14ac:dyDescent="0.15">
      <c r="A60" s="309"/>
      <c r="B60" s="306" t="s">
        <v>463</v>
      </c>
      <c r="C60" s="230">
        <v>20</v>
      </c>
      <c r="D60" s="329"/>
      <c r="E60" s="329" t="s">
        <v>461</v>
      </c>
      <c r="F60" s="230">
        <v>26286</v>
      </c>
    </row>
    <row r="61" spans="1:6" ht="12" x14ac:dyDescent="0.15">
      <c r="A61" s="309"/>
      <c r="B61" s="306"/>
      <c r="C61" s="232"/>
      <c r="D61" s="329"/>
      <c r="E61" s="329" t="s">
        <v>474</v>
      </c>
      <c r="F61" s="230">
        <v>5506</v>
      </c>
    </row>
    <row r="62" spans="1:6" ht="12" x14ac:dyDescent="0.15">
      <c r="A62" s="328" t="s">
        <v>480</v>
      </c>
      <c r="B62" s="329" t="s">
        <v>459</v>
      </c>
      <c r="C62" s="232">
        <f>SUM(C63:C64)</f>
        <v>316</v>
      </c>
      <c r="D62" s="329"/>
      <c r="E62" s="329" t="s">
        <v>466</v>
      </c>
      <c r="F62" s="311">
        <v>9876</v>
      </c>
    </row>
    <row r="63" spans="1:6" ht="13.5" x14ac:dyDescent="0.15">
      <c r="A63" s="310"/>
      <c r="B63" s="329" t="s">
        <v>461</v>
      </c>
      <c r="C63" s="230">
        <v>316</v>
      </c>
      <c r="D63" s="329"/>
      <c r="E63" s="329" t="s">
        <v>468</v>
      </c>
      <c r="F63" s="350">
        <v>40183</v>
      </c>
    </row>
    <row r="64" spans="1:6" ht="12" x14ac:dyDescent="0.15">
      <c r="A64" s="328"/>
      <c r="B64" s="329"/>
      <c r="C64" s="232"/>
      <c r="D64" s="348"/>
      <c r="E64" s="329" t="s">
        <v>472</v>
      </c>
      <c r="F64" s="351">
        <v>11379</v>
      </c>
    </row>
    <row r="65" spans="1:6" ht="12" x14ac:dyDescent="0.15">
      <c r="A65" s="328" t="s">
        <v>482</v>
      </c>
      <c r="B65" s="329" t="s">
        <v>459</v>
      </c>
      <c r="C65" s="232">
        <f>SUM(C66:C67)</f>
        <v>1825</v>
      </c>
      <c r="D65" s="329"/>
      <c r="E65" s="329" t="s">
        <v>467</v>
      </c>
      <c r="F65" s="350">
        <v>8370</v>
      </c>
    </row>
    <row r="66" spans="1:6" ht="12" x14ac:dyDescent="0.15">
      <c r="A66" s="340"/>
      <c r="B66" s="329" t="s">
        <v>461</v>
      </c>
      <c r="C66" s="352">
        <v>1825</v>
      </c>
      <c r="D66" s="329"/>
      <c r="E66" s="329" t="s">
        <v>549</v>
      </c>
      <c r="F66" s="350">
        <v>2345</v>
      </c>
    </row>
    <row r="67" spans="1:6" ht="12" x14ac:dyDescent="0.15">
      <c r="A67" s="328"/>
      <c r="B67" s="329"/>
      <c r="C67" s="232"/>
      <c r="D67" s="329"/>
      <c r="E67" s="329"/>
      <c r="F67" s="350"/>
    </row>
    <row r="68" spans="1:6" ht="12" x14ac:dyDescent="0.15">
      <c r="A68" s="328" t="s">
        <v>489</v>
      </c>
      <c r="B68" s="329" t="s">
        <v>459</v>
      </c>
      <c r="C68" s="232">
        <f>SUM(C69:C70)</f>
        <v>26</v>
      </c>
      <c r="D68" s="329" t="s">
        <v>478</v>
      </c>
      <c r="E68" s="329" t="s">
        <v>459</v>
      </c>
      <c r="F68" s="230">
        <f>SUM(F69:F70)</f>
        <v>562</v>
      </c>
    </row>
    <row r="69" spans="1:6" ht="12" x14ac:dyDescent="0.15">
      <c r="A69" s="343"/>
      <c r="B69" s="306" t="s">
        <v>461</v>
      </c>
      <c r="C69" s="230">
        <v>26</v>
      </c>
      <c r="D69" s="329"/>
      <c r="E69" s="329" t="s">
        <v>461</v>
      </c>
      <c r="F69" s="311">
        <v>562</v>
      </c>
    </row>
    <row r="70" spans="1:6" ht="12" x14ac:dyDescent="0.15">
      <c r="A70" s="328"/>
      <c r="B70" s="306"/>
      <c r="C70" s="230"/>
      <c r="D70" s="329"/>
      <c r="E70" s="329"/>
      <c r="F70" s="350"/>
    </row>
    <row r="71" spans="1:6" ht="12" x14ac:dyDescent="0.15">
      <c r="A71" s="343" t="s">
        <v>514</v>
      </c>
      <c r="B71" s="329" t="s">
        <v>459</v>
      </c>
      <c r="C71" s="232">
        <f>SUM(C72:C73)</f>
        <v>12301</v>
      </c>
      <c r="D71" s="348"/>
      <c r="E71" s="329"/>
      <c r="F71" s="351"/>
    </row>
    <row r="72" spans="1:6" ht="12" x14ac:dyDescent="0.15">
      <c r="A72" s="343"/>
      <c r="B72" s="329" t="s">
        <v>461</v>
      </c>
      <c r="C72" s="230">
        <v>12301</v>
      </c>
      <c r="D72" s="329"/>
      <c r="E72" s="329"/>
      <c r="F72" s="350"/>
    </row>
    <row r="73" spans="1:6" ht="13.5" x14ac:dyDescent="0.15">
      <c r="A73" s="310"/>
      <c r="B73" s="306"/>
      <c r="C73" s="230"/>
      <c r="D73" s="329"/>
      <c r="E73" s="329"/>
      <c r="F73" s="350"/>
    </row>
    <row r="74" spans="1:6" ht="12" x14ac:dyDescent="0.15">
      <c r="A74" s="343" t="s">
        <v>550</v>
      </c>
      <c r="B74" s="329" t="s">
        <v>459</v>
      </c>
      <c r="C74" s="232">
        <f>SUM(C75:C75)</f>
        <v>6974</v>
      </c>
      <c r="D74" s="329"/>
      <c r="E74" s="329"/>
      <c r="F74" s="350"/>
    </row>
    <row r="75" spans="1:6" ht="12" x14ac:dyDescent="0.15">
      <c r="A75" s="343"/>
      <c r="B75" s="329" t="s">
        <v>461</v>
      </c>
      <c r="C75" s="230">
        <v>6974</v>
      </c>
      <c r="D75" s="329"/>
      <c r="E75" s="329"/>
      <c r="F75" s="352"/>
    </row>
    <row r="76" spans="1:6" ht="12" x14ac:dyDescent="0.15">
      <c r="A76" s="231"/>
      <c r="B76" s="229"/>
      <c r="C76" s="230"/>
      <c r="D76" s="229"/>
      <c r="E76" s="229"/>
      <c r="F76" s="230"/>
    </row>
    <row r="77" spans="1:6" x14ac:dyDescent="0.15">
      <c r="A77" s="234" t="s">
        <v>511</v>
      </c>
      <c r="B77" s="234"/>
      <c r="C77" s="234"/>
      <c r="D77" s="184"/>
      <c r="E77" s="184"/>
      <c r="F77" s="185"/>
    </row>
    <row r="78" spans="1:6" x14ac:dyDescent="0.15">
      <c r="A78" s="225"/>
      <c r="B78" s="225"/>
      <c r="C78" s="225"/>
      <c r="D78" s="181"/>
      <c r="E78" s="181"/>
      <c r="F78" s="183"/>
    </row>
    <row r="79" spans="1:6" x14ac:dyDescent="0.15">
      <c r="A79" s="225"/>
      <c r="B79" s="225"/>
      <c r="C79" s="225"/>
      <c r="D79" s="181"/>
      <c r="E79" s="181"/>
      <c r="F79" s="183"/>
    </row>
    <row r="80" spans="1:6" x14ac:dyDescent="0.15">
      <c r="A80" s="225"/>
      <c r="B80" s="225"/>
      <c r="C80" s="225"/>
      <c r="D80" s="181"/>
      <c r="E80" s="181"/>
      <c r="F80" s="178"/>
    </row>
    <row r="81" spans="1:6" x14ac:dyDescent="0.15">
      <c r="A81" s="225"/>
      <c r="B81" s="225"/>
      <c r="C81" s="225"/>
      <c r="D81" s="181"/>
      <c r="E81" s="181"/>
      <c r="F81" s="178"/>
    </row>
    <row r="82" spans="1:6" x14ac:dyDescent="0.15">
      <c r="A82" s="225"/>
      <c r="B82" s="225"/>
      <c r="C82" s="225"/>
      <c r="D82" s="181"/>
      <c r="E82" s="181"/>
      <c r="F82" s="183"/>
    </row>
    <row r="83" spans="1:6" x14ac:dyDescent="0.15">
      <c r="A83" s="225"/>
      <c r="B83" s="225"/>
      <c r="C83" s="225"/>
      <c r="D83" s="181"/>
      <c r="E83" s="181"/>
      <c r="F83" s="178"/>
    </row>
    <row r="84" spans="1:6" x14ac:dyDescent="0.15">
      <c r="A84" s="225"/>
      <c r="B84" s="225"/>
      <c r="C84" s="225"/>
      <c r="D84" s="186"/>
      <c r="E84" s="181"/>
      <c r="F84" s="177"/>
    </row>
    <row r="85" spans="1:6" x14ac:dyDescent="0.15">
      <c r="A85" s="225"/>
      <c r="B85" s="225"/>
      <c r="C85" s="225"/>
      <c r="D85" s="181"/>
      <c r="E85" s="181"/>
      <c r="F85" s="177"/>
    </row>
    <row r="86" spans="1:6" x14ac:dyDescent="0.15">
      <c r="A86" s="225"/>
      <c r="B86" s="225"/>
      <c r="C86" s="225"/>
      <c r="D86" s="181"/>
      <c r="E86" s="181"/>
      <c r="F86" s="177"/>
    </row>
    <row r="87" spans="1:6" x14ac:dyDescent="0.15">
      <c r="A87" s="225"/>
      <c r="B87" s="225"/>
      <c r="C87" s="225"/>
      <c r="D87" s="181"/>
      <c r="E87" s="181"/>
      <c r="F87" s="177"/>
    </row>
    <row r="88" spans="1:6" x14ac:dyDescent="0.15">
      <c r="A88" s="225"/>
      <c r="B88" s="225"/>
      <c r="C88" s="225"/>
      <c r="D88" s="181"/>
      <c r="E88" s="181"/>
      <c r="F88" s="177"/>
    </row>
    <row r="89" spans="1:6" x14ac:dyDescent="0.15">
      <c r="A89" s="225"/>
      <c r="B89" s="225"/>
      <c r="C89" s="225"/>
      <c r="D89" s="181"/>
      <c r="E89" s="181"/>
      <c r="F89" s="177"/>
    </row>
    <row r="90" spans="1:6" x14ac:dyDescent="0.15">
      <c r="A90" s="225"/>
      <c r="B90" s="225"/>
      <c r="C90" s="225"/>
      <c r="D90" s="181"/>
      <c r="E90" s="235"/>
      <c r="F90" s="177"/>
    </row>
    <row r="91" spans="1:6" x14ac:dyDescent="0.15">
      <c r="A91" s="225"/>
      <c r="B91" s="225"/>
      <c r="C91" s="225"/>
      <c r="D91" s="181"/>
      <c r="E91" s="181"/>
      <c r="F91" s="177"/>
    </row>
    <row r="92" spans="1:6" x14ac:dyDescent="0.15">
      <c r="A92" s="225"/>
      <c r="B92" s="225"/>
      <c r="C92" s="225"/>
      <c r="D92" s="181"/>
      <c r="E92" s="187"/>
      <c r="F92" s="177"/>
    </row>
    <row r="93" spans="1:6" x14ac:dyDescent="0.15">
      <c r="A93" s="225"/>
      <c r="B93" s="225"/>
      <c r="C93" s="225"/>
      <c r="D93" s="181"/>
      <c r="E93" s="181"/>
      <c r="F93" s="177"/>
    </row>
    <row r="94" spans="1:6" x14ac:dyDescent="0.15">
      <c r="A94" s="225"/>
      <c r="B94" s="225"/>
      <c r="C94" s="225"/>
      <c r="D94" s="181"/>
      <c r="E94" s="181"/>
      <c r="F94" s="177"/>
    </row>
    <row r="95" spans="1:6" x14ac:dyDescent="0.15">
      <c r="A95" s="225"/>
      <c r="B95" s="225"/>
      <c r="C95" s="225"/>
      <c r="D95" s="181"/>
      <c r="E95" s="181"/>
      <c r="F95" s="177"/>
    </row>
    <row r="96" spans="1:6" x14ac:dyDescent="0.15">
      <c r="A96" s="225"/>
      <c r="B96" s="225"/>
      <c r="C96" s="225"/>
      <c r="D96" s="181"/>
      <c r="E96" s="181"/>
      <c r="F96" s="177"/>
    </row>
    <row r="97" spans="1:6" x14ac:dyDescent="0.15">
      <c r="A97" s="225"/>
      <c r="B97" s="225"/>
      <c r="C97" s="225"/>
      <c r="D97" s="181"/>
      <c r="E97" s="181"/>
      <c r="F97" s="177"/>
    </row>
    <row r="98" spans="1:6" x14ac:dyDescent="0.15">
      <c r="A98" s="225"/>
      <c r="B98" s="225"/>
      <c r="C98" s="225"/>
      <c r="D98" s="181"/>
      <c r="E98" s="181"/>
      <c r="F98" s="177"/>
    </row>
    <row r="99" spans="1:6" x14ac:dyDescent="0.15">
      <c r="A99" s="225"/>
      <c r="B99" s="225"/>
      <c r="C99" s="225"/>
      <c r="D99" s="181"/>
      <c r="E99" s="181"/>
      <c r="F99" s="177"/>
    </row>
    <row r="100" spans="1:6" x14ac:dyDescent="0.15">
      <c r="A100" s="225"/>
      <c r="B100" s="225"/>
      <c r="C100" s="225"/>
      <c r="D100" s="181"/>
      <c r="E100" s="181"/>
      <c r="F100" s="177"/>
    </row>
    <row r="101" spans="1:6" x14ac:dyDescent="0.15">
      <c r="A101" s="225"/>
      <c r="B101" s="225"/>
      <c r="C101" s="225"/>
      <c r="D101" s="181"/>
      <c r="E101" s="181"/>
      <c r="F101" s="177"/>
    </row>
    <row r="102" spans="1:6" x14ac:dyDescent="0.15">
      <c r="A102" s="225"/>
      <c r="B102" s="225"/>
      <c r="C102" s="225"/>
      <c r="D102" s="181"/>
      <c r="E102" s="181"/>
      <c r="F102" s="177"/>
    </row>
    <row r="103" spans="1:6" x14ac:dyDescent="0.15">
      <c r="A103" s="225"/>
      <c r="B103" s="225"/>
      <c r="C103" s="225"/>
      <c r="D103" s="181"/>
      <c r="E103" s="181"/>
      <c r="F103" s="177"/>
    </row>
    <row r="104" spans="1:6" x14ac:dyDescent="0.15">
      <c r="A104" s="225"/>
      <c r="B104" s="225"/>
      <c r="C104" s="225"/>
      <c r="D104" s="181"/>
      <c r="E104" s="181"/>
      <c r="F104" s="177"/>
    </row>
    <row r="105" spans="1:6" x14ac:dyDescent="0.15">
      <c r="A105" s="225"/>
      <c r="B105" s="225"/>
      <c r="C105" s="225"/>
      <c r="D105" s="181"/>
      <c r="E105" s="181"/>
      <c r="F105" s="177"/>
    </row>
    <row r="106" spans="1:6" x14ac:dyDescent="0.15">
      <c r="A106" s="225"/>
      <c r="B106" s="225"/>
      <c r="C106" s="225"/>
      <c r="D106" s="181"/>
      <c r="E106" s="181"/>
      <c r="F106" s="177"/>
    </row>
    <row r="107" spans="1:6" x14ac:dyDescent="0.15">
      <c r="A107" s="225"/>
      <c r="B107" s="225"/>
      <c r="C107" s="225"/>
      <c r="D107" s="181"/>
      <c r="E107" s="181"/>
      <c r="F107" s="177"/>
    </row>
    <row r="108" spans="1:6" x14ac:dyDescent="0.15">
      <c r="A108" s="225"/>
      <c r="B108" s="225"/>
      <c r="C108" s="225"/>
      <c r="D108" s="181"/>
      <c r="E108" s="181"/>
      <c r="F108" s="177"/>
    </row>
    <row r="109" spans="1:6" x14ac:dyDescent="0.15">
      <c r="A109" s="225"/>
      <c r="B109" s="225"/>
      <c r="C109" s="225"/>
      <c r="D109" s="181"/>
      <c r="E109" s="181"/>
      <c r="F109" s="177"/>
    </row>
  </sheetData>
  <phoneticPr fontId="2"/>
  <pageMargins left="0.59055118110236227" right="0.59055118110236227" top="0.78740157480314965" bottom="0.59055118110236227" header="0.31496062992125984" footer="0.1968503937007874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45"/>
  <sheetViews>
    <sheetView showGridLines="0" zoomScaleNormal="100" workbookViewId="0">
      <pane xSplit="1" ySplit="6" topLeftCell="B22" activePane="bottomRight" state="frozen"/>
      <selection sqref="A1:I1"/>
      <selection pane="topRight" sqref="A1:I1"/>
      <selection pane="bottomLeft" sqref="A1:I1"/>
      <selection pane="bottomRight" sqref="A1:I1"/>
    </sheetView>
  </sheetViews>
  <sheetFormatPr defaultRowHeight="12" x14ac:dyDescent="0.15"/>
  <cols>
    <col min="1" max="1" width="14.75" style="31" customWidth="1"/>
    <col min="2" max="10" width="15.375" style="31" customWidth="1"/>
    <col min="11" max="16384" width="9" style="31"/>
  </cols>
  <sheetData>
    <row r="1" spans="1:10" ht="20.100000000000001" customHeight="1" x14ac:dyDescent="0.15">
      <c r="A1" s="591" t="s">
        <v>123</v>
      </c>
      <c r="B1" s="591"/>
      <c r="C1" s="591"/>
      <c r="D1" s="591"/>
      <c r="E1" s="591"/>
      <c r="F1" s="591"/>
      <c r="G1" s="217"/>
    </row>
    <row r="2" spans="1:10" ht="20.100000000000001" customHeight="1" x14ac:dyDescent="0.15">
      <c r="A2" s="218"/>
      <c r="B2" s="218"/>
      <c r="C2" s="218"/>
      <c r="D2" s="218"/>
      <c r="E2" s="218"/>
      <c r="F2" s="218"/>
      <c r="G2" s="217"/>
    </row>
    <row r="3" spans="1:10" ht="20.100000000000001" customHeight="1" x14ac:dyDescent="0.15">
      <c r="A3" s="219" t="s">
        <v>89</v>
      </c>
      <c r="B3" s="2"/>
      <c r="C3" s="2"/>
      <c r="D3" s="2"/>
      <c r="E3" s="2"/>
      <c r="F3" s="2"/>
      <c r="G3" s="2"/>
    </row>
    <row r="4" spans="1:10" ht="14.1" customHeight="1" x14ac:dyDescent="0.15">
      <c r="A4" s="2" t="s">
        <v>209</v>
      </c>
      <c r="B4" s="2"/>
      <c r="C4" s="2"/>
      <c r="D4" s="2"/>
      <c r="E4" s="2"/>
      <c r="F4" s="134"/>
      <c r="G4" s="2"/>
    </row>
    <row r="5" spans="1:10" ht="15.95" customHeight="1" x14ac:dyDescent="0.15">
      <c r="A5" s="592" t="s">
        <v>56</v>
      </c>
      <c r="B5" s="635" t="s">
        <v>90</v>
      </c>
      <c r="C5" s="632" t="s">
        <v>179</v>
      </c>
      <c r="D5" s="633"/>
      <c r="E5" s="632" t="s">
        <v>180</v>
      </c>
      <c r="F5" s="634"/>
      <c r="G5" s="632" t="s">
        <v>182</v>
      </c>
      <c r="H5" s="633"/>
      <c r="I5" s="632" t="s">
        <v>183</v>
      </c>
      <c r="J5" s="634"/>
    </row>
    <row r="6" spans="1:10" ht="15.95" customHeight="1" x14ac:dyDescent="0.15">
      <c r="A6" s="593"/>
      <c r="B6" s="636"/>
      <c r="C6" s="220" t="s">
        <v>176</v>
      </c>
      <c r="D6" s="220" t="s">
        <v>181</v>
      </c>
      <c r="E6" s="220" t="s">
        <v>176</v>
      </c>
      <c r="F6" s="221" t="s">
        <v>181</v>
      </c>
      <c r="G6" s="220" t="s">
        <v>176</v>
      </c>
      <c r="H6" s="220" t="s">
        <v>181</v>
      </c>
      <c r="I6" s="220" t="s">
        <v>176</v>
      </c>
      <c r="J6" s="221" t="s">
        <v>181</v>
      </c>
    </row>
    <row r="7" spans="1:10" ht="15" customHeight="1" x14ac:dyDescent="0.15">
      <c r="A7" s="202" t="s">
        <v>392</v>
      </c>
      <c r="B7" s="128">
        <v>278</v>
      </c>
      <c r="C7" s="4">
        <f>SUM(E7,G7,I7)</f>
        <v>40749924</v>
      </c>
      <c r="D7" s="4">
        <f t="shared" ref="D7:D16" si="0">SUM(F7,H7,J7)</f>
        <v>8859196764</v>
      </c>
      <c r="E7" s="4">
        <v>25439152</v>
      </c>
      <c r="F7" s="68">
        <v>4804376502</v>
      </c>
      <c r="G7" s="4">
        <v>15076674</v>
      </c>
      <c r="H7" s="4">
        <v>3902404233</v>
      </c>
      <c r="I7" s="4">
        <v>234098</v>
      </c>
      <c r="J7" s="68">
        <v>152416029</v>
      </c>
    </row>
    <row r="8" spans="1:10" ht="15" customHeight="1" x14ac:dyDescent="0.15">
      <c r="A8" s="202" t="s">
        <v>319</v>
      </c>
      <c r="B8" s="128">
        <v>279</v>
      </c>
      <c r="C8" s="4">
        <f t="shared" ref="C8:C20" si="1">SUM(E8,G8,I8)</f>
        <v>39469590</v>
      </c>
      <c r="D8" s="4">
        <f t="shared" si="0"/>
        <v>8606588082</v>
      </c>
      <c r="E8" s="4">
        <v>24779561</v>
      </c>
      <c r="F8" s="68">
        <v>4686466859</v>
      </c>
      <c r="G8" s="4">
        <v>14437171</v>
      </c>
      <c r="H8" s="4">
        <v>3766182614</v>
      </c>
      <c r="I8" s="4">
        <v>252858</v>
      </c>
      <c r="J8" s="68">
        <v>153938609</v>
      </c>
    </row>
    <row r="9" spans="1:10" ht="15" customHeight="1" x14ac:dyDescent="0.15">
      <c r="A9" s="202" t="s">
        <v>320</v>
      </c>
      <c r="B9" s="128">
        <v>278</v>
      </c>
      <c r="C9" s="4">
        <f t="shared" si="1"/>
        <v>38830878</v>
      </c>
      <c r="D9" s="4">
        <f t="shared" si="0"/>
        <v>8935485594</v>
      </c>
      <c r="E9" s="4">
        <v>24213973</v>
      </c>
      <c r="F9" s="68">
        <v>5070841850</v>
      </c>
      <c r="G9" s="4">
        <v>14356247</v>
      </c>
      <c r="H9" s="4">
        <v>3723093109</v>
      </c>
      <c r="I9" s="4">
        <v>260658</v>
      </c>
      <c r="J9" s="68">
        <v>141550635</v>
      </c>
    </row>
    <row r="10" spans="1:10" ht="15.95" customHeight="1" x14ac:dyDescent="0.15">
      <c r="A10" s="202" t="s">
        <v>321</v>
      </c>
      <c r="B10" s="128">
        <v>281</v>
      </c>
      <c r="C10" s="4">
        <f t="shared" si="1"/>
        <v>34734233</v>
      </c>
      <c r="D10" s="4">
        <f t="shared" si="0"/>
        <v>8481598747</v>
      </c>
      <c r="E10" s="4">
        <v>21860285</v>
      </c>
      <c r="F10" s="68">
        <v>4687343303</v>
      </c>
      <c r="G10" s="4">
        <v>12624126</v>
      </c>
      <c r="H10" s="4">
        <v>3657105452</v>
      </c>
      <c r="I10" s="4">
        <v>249822</v>
      </c>
      <c r="J10" s="68">
        <v>137149992</v>
      </c>
    </row>
    <row r="11" spans="1:10" ht="15.95" customHeight="1" x14ac:dyDescent="0.15">
      <c r="A11" s="202" t="s">
        <v>322</v>
      </c>
      <c r="B11" s="128">
        <v>278</v>
      </c>
      <c r="C11" s="4">
        <f t="shared" si="1"/>
        <v>36077193</v>
      </c>
      <c r="D11" s="4">
        <f t="shared" si="0"/>
        <v>8172250726</v>
      </c>
      <c r="E11" s="4">
        <v>22806217</v>
      </c>
      <c r="F11" s="68">
        <v>4599952159</v>
      </c>
      <c r="G11" s="4">
        <v>13080660</v>
      </c>
      <c r="H11" s="4">
        <v>3459133903</v>
      </c>
      <c r="I11" s="4">
        <v>190316</v>
      </c>
      <c r="J11" s="68">
        <v>113164664</v>
      </c>
    </row>
    <row r="12" spans="1:10" ht="15.95" customHeight="1" x14ac:dyDescent="0.15">
      <c r="A12" s="202" t="s">
        <v>323</v>
      </c>
      <c r="B12" s="128">
        <v>278</v>
      </c>
      <c r="C12" s="4">
        <f t="shared" si="1"/>
        <v>34965142</v>
      </c>
      <c r="D12" s="4">
        <f t="shared" si="0"/>
        <v>8904399024</v>
      </c>
      <c r="E12" s="4">
        <v>22599027</v>
      </c>
      <c r="F12" s="68">
        <v>5024931775</v>
      </c>
      <c r="G12" s="4">
        <v>12184499</v>
      </c>
      <c r="H12" s="4">
        <v>3769049152</v>
      </c>
      <c r="I12" s="4">
        <v>181616</v>
      </c>
      <c r="J12" s="68">
        <v>110418097</v>
      </c>
    </row>
    <row r="13" spans="1:10" ht="15.95" customHeight="1" x14ac:dyDescent="0.15">
      <c r="A13" s="202" t="s">
        <v>324</v>
      </c>
      <c r="B13" s="128">
        <v>276</v>
      </c>
      <c r="C13" s="4">
        <f t="shared" si="1"/>
        <v>37172419</v>
      </c>
      <c r="D13" s="4">
        <f t="shared" si="0"/>
        <v>9144325732</v>
      </c>
      <c r="E13" s="4">
        <v>23965914</v>
      </c>
      <c r="F13" s="68">
        <v>5178832452</v>
      </c>
      <c r="G13" s="4">
        <v>13045432</v>
      </c>
      <c r="H13" s="4">
        <v>3859056003</v>
      </c>
      <c r="I13" s="4">
        <v>161073</v>
      </c>
      <c r="J13" s="68">
        <v>106437277</v>
      </c>
    </row>
    <row r="14" spans="1:10" ht="15.95" customHeight="1" x14ac:dyDescent="0.15">
      <c r="A14" s="202" t="s">
        <v>325</v>
      </c>
      <c r="B14" s="128">
        <v>276</v>
      </c>
      <c r="C14" s="128">
        <f t="shared" si="1"/>
        <v>36385701</v>
      </c>
      <c r="D14" s="128">
        <f t="shared" si="0"/>
        <v>8780515140</v>
      </c>
      <c r="E14" s="128">
        <v>22349394</v>
      </c>
      <c r="F14" s="222">
        <v>4904473244</v>
      </c>
      <c r="G14" s="4">
        <v>13921098</v>
      </c>
      <c r="H14" s="4">
        <v>3781734788</v>
      </c>
      <c r="I14" s="4">
        <v>115209</v>
      </c>
      <c r="J14" s="68">
        <v>94307108</v>
      </c>
    </row>
    <row r="15" spans="1:10" ht="15.95" customHeight="1" x14ac:dyDescent="0.15">
      <c r="A15" s="202" t="s">
        <v>326</v>
      </c>
      <c r="B15" s="128">
        <v>275</v>
      </c>
      <c r="C15" s="128">
        <f t="shared" si="1"/>
        <v>38886803</v>
      </c>
      <c r="D15" s="128">
        <f t="shared" si="0"/>
        <v>8962114767</v>
      </c>
      <c r="E15" s="128">
        <v>24034669</v>
      </c>
      <c r="F15" s="222">
        <v>5219181578</v>
      </c>
      <c r="G15" s="4">
        <v>14711443</v>
      </c>
      <c r="H15" s="4">
        <v>3632990672</v>
      </c>
      <c r="I15" s="4">
        <v>140691</v>
      </c>
      <c r="J15" s="68">
        <v>109942517</v>
      </c>
    </row>
    <row r="16" spans="1:10" ht="15.95" customHeight="1" x14ac:dyDescent="0.15">
      <c r="A16" s="202" t="s">
        <v>327</v>
      </c>
      <c r="B16" s="128">
        <v>274</v>
      </c>
      <c r="C16" s="128">
        <f t="shared" si="1"/>
        <v>37106656</v>
      </c>
      <c r="D16" s="128">
        <f t="shared" si="0"/>
        <v>9648850968</v>
      </c>
      <c r="E16" s="128">
        <v>24115189</v>
      </c>
      <c r="F16" s="222">
        <v>5846987720</v>
      </c>
      <c r="G16" s="4">
        <v>12866617</v>
      </c>
      <c r="H16" s="4">
        <v>3692743496</v>
      </c>
      <c r="I16" s="4">
        <v>124850</v>
      </c>
      <c r="J16" s="68">
        <v>109119752</v>
      </c>
    </row>
    <row r="17" spans="1:10" ht="15.95" customHeight="1" x14ac:dyDescent="0.15">
      <c r="A17" s="202" t="s">
        <v>328</v>
      </c>
      <c r="B17" s="128">
        <v>274</v>
      </c>
      <c r="C17" s="128">
        <f t="shared" si="1"/>
        <v>39101590</v>
      </c>
      <c r="D17" s="128">
        <v>9716172206</v>
      </c>
      <c r="E17" s="128">
        <v>26336380</v>
      </c>
      <c r="F17" s="222">
        <v>5979255504</v>
      </c>
      <c r="G17" s="4">
        <v>12667346</v>
      </c>
      <c r="H17" s="4">
        <v>3639476310</v>
      </c>
      <c r="I17" s="4">
        <v>97864</v>
      </c>
      <c r="J17" s="68">
        <v>97440392</v>
      </c>
    </row>
    <row r="18" spans="1:10" ht="15.95" customHeight="1" x14ac:dyDescent="0.15">
      <c r="A18" s="202" t="s">
        <v>329</v>
      </c>
      <c r="B18" s="128">
        <v>274</v>
      </c>
      <c r="C18" s="128">
        <f t="shared" si="1"/>
        <v>39158455</v>
      </c>
      <c r="D18" s="128">
        <v>10002776873</v>
      </c>
      <c r="E18" s="128">
        <v>25966119</v>
      </c>
      <c r="F18" s="222">
        <v>6156588849</v>
      </c>
      <c r="G18" s="4">
        <v>13100052</v>
      </c>
      <c r="H18" s="4">
        <v>3754990558</v>
      </c>
      <c r="I18" s="4">
        <v>92284</v>
      </c>
      <c r="J18" s="68">
        <v>91197466</v>
      </c>
    </row>
    <row r="19" spans="1:10" ht="15.95" customHeight="1" x14ac:dyDescent="0.15">
      <c r="A19" s="202" t="s">
        <v>330</v>
      </c>
      <c r="B19" s="128">
        <v>271</v>
      </c>
      <c r="C19" s="128">
        <f t="shared" si="1"/>
        <v>38897715</v>
      </c>
      <c r="D19" s="128">
        <v>9976598517</v>
      </c>
      <c r="E19" s="128">
        <v>25930778</v>
      </c>
      <c r="F19" s="222">
        <v>6095559897</v>
      </c>
      <c r="G19" s="4">
        <v>12864748</v>
      </c>
      <c r="H19" s="4">
        <v>3790970896</v>
      </c>
      <c r="I19" s="4">
        <v>102189</v>
      </c>
      <c r="J19" s="68">
        <v>90067724</v>
      </c>
    </row>
    <row r="20" spans="1:10" ht="15.95" customHeight="1" x14ac:dyDescent="0.15">
      <c r="A20" s="202" t="s">
        <v>394</v>
      </c>
      <c r="B20" s="128">
        <v>270</v>
      </c>
      <c r="C20" s="128">
        <f t="shared" si="1"/>
        <v>38677296</v>
      </c>
      <c r="D20" s="128">
        <v>10137210069</v>
      </c>
      <c r="E20" s="128">
        <v>26321971</v>
      </c>
      <c r="F20" s="222">
        <v>6142661347</v>
      </c>
      <c r="G20" s="4">
        <v>12283435</v>
      </c>
      <c r="H20" s="4">
        <v>3911474521</v>
      </c>
      <c r="I20" s="4">
        <v>71890</v>
      </c>
      <c r="J20" s="68">
        <v>83074201</v>
      </c>
    </row>
    <row r="21" spans="1:10" ht="15.95" customHeight="1" x14ac:dyDescent="0.15">
      <c r="A21" s="202" t="s">
        <v>331</v>
      </c>
      <c r="B21" s="128">
        <v>269</v>
      </c>
      <c r="C21" s="128">
        <v>37008932</v>
      </c>
      <c r="D21" s="128">
        <v>10201647444</v>
      </c>
      <c r="E21" s="128">
        <v>25660834</v>
      </c>
      <c r="F21" s="222">
        <v>6205097821</v>
      </c>
      <c r="G21" s="4">
        <v>11282466</v>
      </c>
      <c r="H21" s="4">
        <v>3922396446</v>
      </c>
      <c r="I21" s="4">
        <v>65632</v>
      </c>
      <c r="J21" s="68">
        <v>74153177</v>
      </c>
    </row>
    <row r="22" spans="1:10" s="2" customFormat="1" ht="15.95" customHeight="1" x14ac:dyDescent="0.15">
      <c r="A22" s="202" t="s">
        <v>332</v>
      </c>
      <c r="B22" s="128">
        <v>268</v>
      </c>
      <c r="C22" s="128">
        <v>35958066</v>
      </c>
      <c r="D22" s="128">
        <v>10877286193</v>
      </c>
      <c r="E22" s="128">
        <v>24837246</v>
      </c>
      <c r="F22" s="222">
        <v>6737235135</v>
      </c>
      <c r="G22" s="4">
        <v>11057321</v>
      </c>
      <c r="H22" s="4">
        <v>4067170245</v>
      </c>
      <c r="I22" s="4">
        <v>63499</v>
      </c>
      <c r="J22" s="68">
        <v>72880813</v>
      </c>
    </row>
    <row r="23" spans="1:10" s="2" customFormat="1" ht="15.95" customHeight="1" x14ac:dyDescent="0.15">
      <c r="A23" s="202" t="s">
        <v>333</v>
      </c>
      <c r="B23" s="128">
        <v>266</v>
      </c>
      <c r="C23" s="128">
        <v>36069254</v>
      </c>
      <c r="D23" s="128">
        <v>10468941483</v>
      </c>
      <c r="E23" s="128">
        <v>25355821</v>
      </c>
      <c r="F23" s="222">
        <v>6533136968</v>
      </c>
      <c r="G23" s="4">
        <v>10650125</v>
      </c>
      <c r="H23" s="4">
        <v>3866664762</v>
      </c>
      <c r="I23" s="4">
        <v>63308</v>
      </c>
      <c r="J23" s="68">
        <v>69139753</v>
      </c>
    </row>
    <row r="24" spans="1:10" s="2" customFormat="1" ht="15.95" customHeight="1" x14ac:dyDescent="0.15">
      <c r="A24" s="202" t="s">
        <v>393</v>
      </c>
      <c r="B24" s="128">
        <v>262</v>
      </c>
      <c r="C24" s="128">
        <v>34462413</v>
      </c>
      <c r="D24" s="128">
        <v>10390103919</v>
      </c>
      <c r="E24" s="128">
        <v>24985854</v>
      </c>
      <c r="F24" s="222">
        <v>6624054177</v>
      </c>
      <c r="G24" s="4">
        <v>9404860</v>
      </c>
      <c r="H24" s="4">
        <v>3688222231</v>
      </c>
      <c r="I24" s="4">
        <v>71699</v>
      </c>
      <c r="J24" s="68">
        <v>77827511</v>
      </c>
    </row>
    <row r="25" spans="1:10" s="2" customFormat="1" ht="15.95" customHeight="1" x14ac:dyDescent="0.15">
      <c r="A25" s="202" t="s">
        <v>432</v>
      </c>
      <c r="B25" s="128">
        <v>257</v>
      </c>
      <c r="C25" s="128">
        <v>35209097</v>
      </c>
      <c r="D25" s="128">
        <v>9780689817</v>
      </c>
      <c r="E25" s="128">
        <v>25492494</v>
      </c>
      <c r="F25" s="222">
        <v>6136325376</v>
      </c>
      <c r="G25" s="4">
        <v>9653755</v>
      </c>
      <c r="H25" s="4">
        <v>3573784628</v>
      </c>
      <c r="I25" s="4">
        <v>62848</v>
      </c>
      <c r="J25" s="68">
        <v>70579813</v>
      </c>
    </row>
    <row r="26" spans="1:10" ht="15.95" customHeight="1" x14ac:dyDescent="0.15">
      <c r="A26" s="202" t="s">
        <v>451</v>
      </c>
      <c r="B26" s="128">
        <v>257</v>
      </c>
      <c r="C26" s="128">
        <v>35066535</v>
      </c>
      <c r="D26" s="128">
        <v>10149311813</v>
      </c>
      <c r="E26" s="128">
        <v>25181981</v>
      </c>
      <c r="F26" s="222">
        <v>6166020110</v>
      </c>
      <c r="G26" s="4">
        <v>9831855</v>
      </c>
      <c r="H26" s="4">
        <v>3918670588</v>
      </c>
      <c r="I26" s="4">
        <v>52699</v>
      </c>
      <c r="J26" s="68">
        <v>64621115</v>
      </c>
    </row>
    <row r="27" spans="1:10" ht="15.95" customHeight="1" x14ac:dyDescent="0.15">
      <c r="A27" s="202" t="s">
        <v>452</v>
      </c>
      <c r="B27" s="128">
        <v>255</v>
      </c>
      <c r="C27" s="128">
        <v>33857739</v>
      </c>
      <c r="D27" s="128">
        <v>9887947526</v>
      </c>
      <c r="E27" s="128">
        <v>24287635</v>
      </c>
      <c r="F27" s="222">
        <v>5812356532</v>
      </c>
      <c r="G27" s="4">
        <v>9525422</v>
      </c>
      <c r="H27" s="4">
        <v>4019615704</v>
      </c>
      <c r="I27" s="4">
        <v>44682</v>
      </c>
      <c r="J27" s="68">
        <v>55975290</v>
      </c>
    </row>
    <row r="28" spans="1:10" ht="15.95" customHeight="1" x14ac:dyDescent="0.15">
      <c r="A28" s="202" t="s">
        <v>458</v>
      </c>
      <c r="B28" s="128">
        <v>255</v>
      </c>
      <c r="C28" s="128">
        <v>30520421</v>
      </c>
      <c r="D28" s="128">
        <v>9733458302</v>
      </c>
      <c r="E28" s="128">
        <v>21810449</v>
      </c>
      <c r="F28" s="222">
        <v>5794050514</v>
      </c>
      <c r="G28" s="4">
        <v>8667627</v>
      </c>
      <c r="H28" s="4">
        <v>3883177555</v>
      </c>
      <c r="I28" s="4">
        <v>42345</v>
      </c>
      <c r="J28" s="68">
        <v>56230233</v>
      </c>
    </row>
    <row r="29" spans="1:10" ht="15.95" customHeight="1" x14ac:dyDescent="0.15">
      <c r="A29" s="202" t="s">
        <v>528</v>
      </c>
      <c r="B29" s="128">
        <v>255</v>
      </c>
      <c r="C29" s="128">
        <v>30517533</v>
      </c>
      <c r="D29" s="128">
        <v>9959831161</v>
      </c>
      <c r="E29" s="128">
        <v>22394116</v>
      </c>
      <c r="F29" s="222">
        <v>6026958511</v>
      </c>
      <c r="G29" s="296">
        <v>8087792</v>
      </c>
      <c r="H29" s="296">
        <v>3883316347</v>
      </c>
      <c r="I29" s="296">
        <v>35625</v>
      </c>
      <c r="J29" s="295">
        <v>49556303</v>
      </c>
    </row>
    <row r="30" spans="1:10" ht="15.95" customHeight="1" x14ac:dyDescent="0.15">
      <c r="A30" s="202" t="s">
        <v>536</v>
      </c>
      <c r="B30" s="128">
        <v>254</v>
      </c>
      <c r="C30" s="128">
        <v>28714842</v>
      </c>
      <c r="D30" s="128">
        <v>10313669915</v>
      </c>
      <c r="E30" s="128">
        <v>21380180</v>
      </c>
      <c r="F30" s="222">
        <v>6203900742</v>
      </c>
      <c r="G30" s="354">
        <v>7301078</v>
      </c>
      <c r="H30" s="354">
        <v>4060720433</v>
      </c>
      <c r="I30" s="354">
        <v>33584</v>
      </c>
      <c r="J30" s="353">
        <v>49048740</v>
      </c>
    </row>
    <row r="31" spans="1:10" ht="15.95" customHeight="1" x14ac:dyDescent="0.15">
      <c r="A31" s="204" t="s">
        <v>557</v>
      </c>
      <c r="B31" s="205">
        <f>SUM($B$32:$B$43)</f>
        <v>252</v>
      </c>
      <c r="C31" s="205">
        <v>26640290</v>
      </c>
      <c r="D31" s="205">
        <v>9614936073</v>
      </c>
      <c r="E31" s="205">
        <v>20247009</v>
      </c>
      <c r="F31" s="223">
        <v>5943503163</v>
      </c>
      <c r="G31" s="112">
        <v>6361011</v>
      </c>
      <c r="H31" s="112">
        <v>3623067645</v>
      </c>
      <c r="I31" s="112">
        <v>32270</v>
      </c>
      <c r="J31" s="113">
        <v>48365265</v>
      </c>
    </row>
    <row r="32" spans="1:10" ht="15.95" customHeight="1" x14ac:dyDescent="0.15">
      <c r="A32" s="209" t="s">
        <v>558</v>
      </c>
      <c r="B32" s="210">
        <v>19</v>
      </c>
      <c r="C32" s="114">
        <v>1748502</v>
      </c>
      <c r="D32" s="114">
        <v>719604238</v>
      </c>
      <c r="E32" s="114">
        <v>1330562</v>
      </c>
      <c r="F32" s="172">
        <v>434493078</v>
      </c>
      <c r="G32" s="114">
        <v>412148</v>
      </c>
      <c r="H32" s="114">
        <v>276080424</v>
      </c>
      <c r="I32" s="114">
        <v>5792</v>
      </c>
      <c r="J32" s="172">
        <v>9030736</v>
      </c>
    </row>
    <row r="33" spans="1:10" ht="15.95" customHeight="1" x14ac:dyDescent="0.15">
      <c r="A33" s="202" t="s">
        <v>559</v>
      </c>
      <c r="B33" s="128">
        <v>19</v>
      </c>
      <c r="C33" s="4">
        <v>1931136</v>
      </c>
      <c r="D33" s="4">
        <v>762273153</v>
      </c>
      <c r="E33" s="4">
        <v>1510772</v>
      </c>
      <c r="F33" s="68">
        <v>468859785</v>
      </c>
      <c r="G33" s="4">
        <v>415893</v>
      </c>
      <c r="H33" s="4">
        <v>286941399</v>
      </c>
      <c r="I33" s="4">
        <v>4471</v>
      </c>
      <c r="J33" s="68">
        <v>6471969</v>
      </c>
    </row>
    <row r="34" spans="1:10" ht="15.95" customHeight="1" x14ac:dyDescent="0.15">
      <c r="A34" s="202" t="s">
        <v>137</v>
      </c>
      <c r="B34" s="128">
        <v>22</v>
      </c>
      <c r="C34" s="4">
        <v>1601233</v>
      </c>
      <c r="D34" s="4">
        <v>710088650</v>
      </c>
      <c r="E34" s="4">
        <v>1293811</v>
      </c>
      <c r="F34" s="68">
        <v>468466354</v>
      </c>
      <c r="G34" s="4">
        <v>305474</v>
      </c>
      <c r="H34" s="4">
        <v>239551995</v>
      </c>
      <c r="I34" s="4">
        <v>1948</v>
      </c>
      <c r="J34" s="68">
        <v>2070301</v>
      </c>
    </row>
    <row r="35" spans="1:10" ht="15.95" customHeight="1" x14ac:dyDescent="0.15">
      <c r="A35" s="202" t="s">
        <v>138</v>
      </c>
      <c r="B35" s="128">
        <v>21</v>
      </c>
      <c r="C35" s="4">
        <v>1770502</v>
      </c>
      <c r="D35" s="4">
        <v>656473959</v>
      </c>
      <c r="E35" s="4">
        <v>1543882</v>
      </c>
      <c r="F35" s="68">
        <v>486840045</v>
      </c>
      <c r="G35" s="4">
        <v>225661</v>
      </c>
      <c r="H35" s="4">
        <v>168203660</v>
      </c>
      <c r="I35" s="4">
        <v>959</v>
      </c>
      <c r="J35" s="68">
        <v>1430254</v>
      </c>
    </row>
    <row r="36" spans="1:10" ht="15.95" customHeight="1" x14ac:dyDescent="0.15">
      <c r="A36" s="202" t="s">
        <v>441</v>
      </c>
      <c r="B36" s="128">
        <v>22</v>
      </c>
      <c r="C36" s="4">
        <v>1639850</v>
      </c>
      <c r="D36" s="4">
        <v>585868189</v>
      </c>
      <c r="E36" s="4">
        <v>1425638</v>
      </c>
      <c r="F36" s="68">
        <v>434295207</v>
      </c>
      <c r="G36" s="4">
        <v>211653</v>
      </c>
      <c r="H36" s="4">
        <v>149558106</v>
      </c>
      <c r="I36" s="4">
        <v>2559</v>
      </c>
      <c r="J36" s="68">
        <v>2014876</v>
      </c>
    </row>
    <row r="37" spans="1:10" ht="15.95" customHeight="1" x14ac:dyDescent="0.15">
      <c r="A37" s="202" t="s">
        <v>139</v>
      </c>
      <c r="B37" s="128">
        <v>21</v>
      </c>
      <c r="C37" s="4">
        <v>1845825</v>
      </c>
      <c r="D37" s="4">
        <v>717023635</v>
      </c>
      <c r="E37" s="4">
        <v>1485062</v>
      </c>
      <c r="F37" s="68">
        <v>451348072</v>
      </c>
      <c r="G37" s="4">
        <v>359553</v>
      </c>
      <c r="H37" s="4">
        <v>264114812</v>
      </c>
      <c r="I37" s="4">
        <v>1210</v>
      </c>
      <c r="J37" s="68">
        <v>1560751</v>
      </c>
    </row>
    <row r="38" spans="1:10" ht="15.95" customHeight="1" x14ac:dyDescent="0.15">
      <c r="A38" s="202" t="s">
        <v>140</v>
      </c>
      <c r="B38" s="128">
        <v>22</v>
      </c>
      <c r="C38" s="4">
        <v>2774989</v>
      </c>
      <c r="D38" s="4">
        <v>1137832485</v>
      </c>
      <c r="E38" s="4">
        <v>1775047</v>
      </c>
      <c r="F38" s="68">
        <v>539677958</v>
      </c>
      <c r="G38" s="4">
        <v>998656</v>
      </c>
      <c r="H38" s="4">
        <v>596796427</v>
      </c>
      <c r="I38" s="4">
        <v>1286</v>
      </c>
      <c r="J38" s="68">
        <v>1358100</v>
      </c>
    </row>
    <row r="39" spans="1:10" ht="15.95" customHeight="1" x14ac:dyDescent="0.15">
      <c r="A39" s="202" t="s">
        <v>141</v>
      </c>
      <c r="B39" s="128">
        <v>20</v>
      </c>
      <c r="C39" s="4">
        <v>2956377</v>
      </c>
      <c r="D39" s="4">
        <v>1002711452</v>
      </c>
      <c r="E39" s="4">
        <v>2210459</v>
      </c>
      <c r="F39" s="68">
        <v>594710480</v>
      </c>
      <c r="G39" s="4">
        <v>744782</v>
      </c>
      <c r="H39" s="4">
        <v>406742157</v>
      </c>
      <c r="I39" s="4">
        <v>1136</v>
      </c>
      <c r="J39" s="68">
        <v>1258815</v>
      </c>
    </row>
    <row r="40" spans="1:10" ht="15.95" customHeight="1" x14ac:dyDescent="0.15">
      <c r="A40" s="202" t="s">
        <v>142</v>
      </c>
      <c r="B40" s="128">
        <v>22</v>
      </c>
      <c r="C40" s="4">
        <v>2996358</v>
      </c>
      <c r="D40" s="4">
        <v>925370409</v>
      </c>
      <c r="E40" s="4">
        <v>2452882</v>
      </c>
      <c r="F40" s="68">
        <v>637669974</v>
      </c>
      <c r="G40" s="4">
        <v>542498</v>
      </c>
      <c r="H40" s="4">
        <v>286586248</v>
      </c>
      <c r="I40" s="4">
        <v>978</v>
      </c>
      <c r="J40" s="68">
        <v>1114187</v>
      </c>
    </row>
    <row r="41" spans="1:10" ht="15.95" customHeight="1" x14ac:dyDescent="0.15">
      <c r="A41" s="202" t="s">
        <v>143</v>
      </c>
      <c r="B41" s="128">
        <v>22</v>
      </c>
      <c r="C41" s="4">
        <v>2855385</v>
      </c>
      <c r="D41" s="4">
        <v>865691844</v>
      </c>
      <c r="E41" s="4">
        <v>2148426</v>
      </c>
      <c r="F41" s="68">
        <v>563165650</v>
      </c>
      <c r="G41" s="4">
        <v>705872</v>
      </c>
      <c r="H41" s="4">
        <v>301287094</v>
      </c>
      <c r="I41" s="4">
        <v>1087</v>
      </c>
      <c r="J41" s="68">
        <v>1239100</v>
      </c>
    </row>
    <row r="42" spans="1:10" ht="15.95" customHeight="1" x14ac:dyDescent="0.15">
      <c r="A42" s="202" t="s">
        <v>144</v>
      </c>
      <c r="B42" s="128">
        <v>20</v>
      </c>
      <c r="C42" s="4">
        <v>2135063</v>
      </c>
      <c r="D42" s="4">
        <v>678095219</v>
      </c>
      <c r="E42" s="4">
        <v>1529885</v>
      </c>
      <c r="F42" s="68">
        <v>420754293</v>
      </c>
      <c r="G42" s="4">
        <v>602671</v>
      </c>
      <c r="H42" s="4">
        <v>253690822</v>
      </c>
      <c r="I42" s="4">
        <v>2507</v>
      </c>
      <c r="J42" s="68">
        <v>3650104</v>
      </c>
    </row>
    <row r="43" spans="1:10" ht="15.75" customHeight="1" x14ac:dyDescent="0.15">
      <c r="A43" s="213" t="s">
        <v>145</v>
      </c>
      <c r="B43" s="214">
        <v>22</v>
      </c>
      <c r="C43" s="74">
        <v>2385070</v>
      </c>
      <c r="D43" s="74">
        <v>853902840</v>
      </c>
      <c r="E43" s="74">
        <v>1540583</v>
      </c>
      <c r="F43" s="215">
        <v>443222267</v>
      </c>
      <c r="G43" s="74">
        <v>836150</v>
      </c>
      <c r="H43" s="74">
        <v>393514501</v>
      </c>
      <c r="I43" s="74">
        <v>8337</v>
      </c>
      <c r="J43" s="215">
        <v>17166072</v>
      </c>
    </row>
    <row r="44" spans="1:10" ht="14.1" customHeight="1" x14ac:dyDescent="0.15">
      <c r="A44" s="31" t="s">
        <v>119</v>
      </c>
    </row>
    <row r="45" spans="1:10" ht="14.1" customHeight="1" x14ac:dyDescent="0.15">
      <c r="A45" s="31" t="s">
        <v>120</v>
      </c>
    </row>
  </sheetData>
  <mergeCells count="7">
    <mergeCell ref="G5:H5"/>
    <mergeCell ref="I5:J5"/>
    <mergeCell ref="A1:F1"/>
    <mergeCell ref="A5:A6"/>
    <mergeCell ref="B5:B6"/>
    <mergeCell ref="C5:D5"/>
    <mergeCell ref="E5:F5"/>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42"/>
  <sheetViews>
    <sheetView showGridLines="0" zoomScaleNormal="100" workbookViewId="0">
      <pane xSplit="1" ySplit="4" topLeftCell="B5" activePane="bottomRight" state="frozen"/>
      <selection sqref="A1:I1"/>
      <selection pane="topRight" sqref="A1:I1"/>
      <selection pane="bottomLeft" sqref="A1:I1"/>
      <selection pane="bottomRight" sqref="A1:I1"/>
    </sheetView>
  </sheetViews>
  <sheetFormatPr defaultRowHeight="12" x14ac:dyDescent="0.15"/>
  <cols>
    <col min="1" max="1" width="14.75" style="31" customWidth="1"/>
    <col min="2" max="6" width="12.75" style="31" customWidth="1"/>
    <col min="7" max="7" width="13.375" style="31" customWidth="1"/>
    <col min="8" max="12" width="14.625" style="31" customWidth="1"/>
    <col min="13" max="16384" width="9" style="31"/>
  </cols>
  <sheetData>
    <row r="1" spans="1:12" ht="20.100000000000001" customHeight="1" x14ac:dyDescent="0.15">
      <c r="A1" s="639" t="s">
        <v>91</v>
      </c>
      <c r="B1" s="639"/>
      <c r="C1" s="639"/>
      <c r="D1" s="639"/>
      <c r="E1" s="639"/>
      <c r="F1" s="639"/>
      <c r="G1" s="639"/>
    </row>
    <row r="2" spans="1:12" ht="14.1" customHeight="1" x14ac:dyDescent="0.15">
      <c r="A2" s="2" t="s">
        <v>445</v>
      </c>
      <c r="B2" s="2"/>
      <c r="C2" s="2"/>
      <c r="D2" s="2"/>
      <c r="E2" s="2"/>
      <c r="F2" s="134"/>
      <c r="G2" s="2"/>
      <c r="H2" s="2"/>
      <c r="I2" s="2"/>
      <c r="J2" s="2"/>
      <c r="K2" s="69"/>
      <c r="L2" s="134"/>
    </row>
    <row r="3" spans="1:12" ht="15.95" customHeight="1" x14ac:dyDescent="0.15">
      <c r="A3" s="592" t="s">
        <v>56</v>
      </c>
      <c r="B3" s="635" t="s">
        <v>90</v>
      </c>
      <c r="C3" s="637" t="s">
        <v>179</v>
      </c>
      <c r="D3" s="637"/>
      <c r="E3" s="637" t="s">
        <v>184</v>
      </c>
      <c r="F3" s="638"/>
      <c r="G3" s="637" t="s">
        <v>185</v>
      </c>
      <c r="H3" s="637"/>
      <c r="I3" s="637" t="s">
        <v>186</v>
      </c>
      <c r="J3" s="637"/>
      <c r="K3" s="637" t="s">
        <v>183</v>
      </c>
      <c r="L3" s="638"/>
    </row>
    <row r="4" spans="1:12" ht="15.95" customHeight="1" x14ac:dyDescent="0.15">
      <c r="A4" s="593"/>
      <c r="B4" s="636"/>
      <c r="C4" s="190" t="s">
        <v>176</v>
      </c>
      <c r="D4" s="190" t="s">
        <v>181</v>
      </c>
      <c r="E4" s="190" t="s">
        <v>176</v>
      </c>
      <c r="F4" s="201" t="s">
        <v>181</v>
      </c>
      <c r="G4" s="190" t="s">
        <v>176</v>
      </c>
      <c r="H4" s="190" t="s">
        <v>181</v>
      </c>
      <c r="I4" s="190" t="s">
        <v>176</v>
      </c>
      <c r="J4" s="190" t="s">
        <v>181</v>
      </c>
      <c r="K4" s="190" t="s">
        <v>176</v>
      </c>
      <c r="L4" s="201" t="s">
        <v>181</v>
      </c>
    </row>
    <row r="5" spans="1:12" ht="15" customHeight="1" x14ac:dyDescent="0.15">
      <c r="A5" s="202" t="s">
        <v>392</v>
      </c>
      <c r="B5" s="128">
        <v>278</v>
      </c>
      <c r="C5" s="4">
        <f>SUM(E5,G5,I5,K5)</f>
        <v>10179342</v>
      </c>
      <c r="D5" s="4">
        <f t="shared" ref="D5:D18" si="0">SUM(F5,H5,J5,L5)</f>
        <v>675204012</v>
      </c>
      <c r="E5" s="4">
        <v>9068747</v>
      </c>
      <c r="F5" s="68">
        <v>578429139</v>
      </c>
      <c r="G5" s="4">
        <v>589363</v>
      </c>
      <c r="H5" s="4">
        <v>35987443</v>
      </c>
      <c r="I5" s="4">
        <v>88552</v>
      </c>
      <c r="J5" s="4">
        <v>30279777</v>
      </c>
      <c r="K5" s="4">
        <v>432680</v>
      </c>
      <c r="L5" s="203">
        <v>30507653</v>
      </c>
    </row>
    <row r="6" spans="1:12" ht="15" customHeight="1" x14ac:dyDescent="0.15">
      <c r="A6" s="202" t="s">
        <v>319</v>
      </c>
      <c r="B6" s="128">
        <v>279</v>
      </c>
      <c r="C6" s="4">
        <f t="shared" ref="C6:C18" si="1">SUM(E6,G6,I6,K6)</f>
        <v>10036033</v>
      </c>
      <c r="D6" s="4">
        <f t="shared" si="0"/>
        <v>673830587</v>
      </c>
      <c r="E6" s="4">
        <v>8873396</v>
      </c>
      <c r="F6" s="68">
        <v>581787344</v>
      </c>
      <c r="G6" s="4">
        <v>609341</v>
      </c>
      <c r="H6" s="4">
        <v>33995103</v>
      </c>
      <c r="I6" s="4">
        <v>93623</v>
      </c>
      <c r="J6" s="4">
        <v>27177437</v>
      </c>
      <c r="K6" s="4">
        <v>459673</v>
      </c>
      <c r="L6" s="203">
        <v>30870703</v>
      </c>
    </row>
    <row r="7" spans="1:12" ht="15" customHeight="1" x14ac:dyDescent="0.15">
      <c r="A7" s="202" t="s">
        <v>320</v>
      </c>
      <c r="B7" s="128">
        <v>278</v>
      </c>
      <c r="C7" s="4">
        <f t="shared" si="1"/>
        <v>10189381</v>
      </c>
      <c r="D7" s="4">
        <f t="shared" si="0"/>
        <v>659104421</v>
      </c>
      <c r="E7" s="4">
        <v>9162785</v>
      </c>
      <c r="F7" s="68">
        <v>580591804</v>
      </c>
      <c r="G7" s="4">
        <v>596117</v>
      </c>
      <c r="H7" s="4">
        <v>31977578</v>
      </c>
      <c r="I7" s="4">
        <v>102057</v>
      </c>
      <c r="J7" s="4">
        <v>24552568</v>
      </c>
      <c r="K7" s="4">
        <v>328422</v>
      </c>
      <c r="L7" s="203">
        <v>21982471</v>
      </c>
    </row>
    <row r="8" spans="1:12" ht="15.95" customHeight="1" x14ac:dyDescent="0.15">
      <c r="A8" s="202" t="s">
        <v>321</v>
      </c>
      <c r="B8" s="128">
        <v>281</v>
      </c>
      <c r="C8" s="4">
        <f t="shared" si="1"/>
        <v>10069713</v>
      </c>
      <c r="D8" s="4">
        <f t="shared" si="0"/>
        <v>667755993</v>
      </c>
      <c r="E8" s="4">
        <v>9042025</v>
      </c>
      <c r="F8" s="68">
        <v>594306138</v>
      </c>
      <c r="G8" s="4">
        <v>640225</v>
      </c>
      <c r="H8" s="4">
        <v>33671039</v>
      </c>
      <c r="I8" s="4">
        <v>84967</v>
      </c>
      <c r="J8" s="4">
        <v>21270432</v>
      </c>
      <c r="K8" s="4">
        <v>302496</v>
      </c>
      <c r="L8" s="203">
        <v>18508384</v>
      </c>
    </row>
    <row r="9" spans="1:12" ht="15.95" customHeight="1" x14ac:dyDescent="0.15">
      <c r="A9" s="202" t="s">
        <v>322</v>
      </c>
      <c r="B9" s="128">
        <v>278</v>
      </c>
      <c r="C9" s="4">
        <f t="shared" si="1"/>
        <v>10245886</v>
      </c>
      <c r="D9" s="4">
        <f t="shared" si="0"/>
        <v>680191044</v>
      </c>
      <c r="E9" s="4">
        <v>9334597</v>
      </c>
      <c r="F9" s="68">
        <v>615532733</v>
      </c>
      <c r="G9" s="4">
        <v>623060</v>
      </c>
      <c r="H9" s="4">
        <v>34639173</v>
      </c>
      <c r="I9" s="4">
        <v>52561</v>
      </c>
      <c r="J9" s="4">
        <v>14944657</v>
      </c>
      <c r="K9" s="4">
        <v>235668</v>
      </c>
      <c r="L9" s="203">
        <v>15074481</v>
      </c>
    </row>
    <row r="10" spans="1:12" ht="15.95" customHeight="1" x14ac:dyDescent="0.15">
      <c r="A10" s="202" t="s">
        <v>323</v>
      </c>
      <c r="B10" s="128">
        <v>278</v>
      </c>
      <c r="C10" s="4">
        <f t="shared" si="1"/>
        <v>10811538</v>
      </c>
      <c r="D10" s="4">
        <f t="shared" si="0"/>
        <v>735888167</v>
      </c>
      <c r="E10" s="4">
        <v>9845235</v>
      </c>
      <c r="F10" s="68">
        <v>666565648</v>
      </c>
      <c r="G10" s="4">
        <v>646944</v>
      </c>
      <c r="H10" s="4">
        <v>35111751</v>
      </c>
      <c r="I10" s="4">
        <v>61811</v>
      </c>
      <c r="J10" s="4">
        <v>17415287</v>
      </c>
      <c r="K10" s="4">
        <v>257548</v>
      </c>
      <c r="L10" s="203">
        <v>16795481</v>
      </c>
    </row>
    <row r="11" spans="1:12" ht="15.95" customHeight="1" x14ac:dyDescent="0.15">
      <c r="A11" s="202" t="s">
        <v>324</v>
      </c>
      <c r="B11" s="128">
        <v>276</v>
      </c>
      <c r="C11" s="4">
        <f t="shared" si="1"/>
        <v>12121306</v>
      </c>
      <c r="D11" s="4">
        <f t="shared" si="0"/>
        <v>839027649</v>
      </c>
      <c r="E11" s="4">
        <v>11183311</v>
      </c>
      <c r="F11" s="68">
        <v>774662624</v>
      </c>
      <c r="G11" s="4">
        <v>625512</v>
      </c>
      <c r="H11" s="4">
        <v>34887217</v>
      </c>
      <c r="I11" s="4">
        <v>49291</v>
      </c>
      <c r="J11" s="4">
        <v>12716839</v>
      </c>
      <c r="K11" s="4">
        <v>263192</v>
      </c>
      <c r="L11" s="203">
        <v>16760969</v>
      </c>
    </row>
    <row r="12" spans="1:12" ht="15.95" customHeight="1" x14ac:dyDescent="0.15">
      <c r="A12" s="202" t="s">
        <v>325</v>
      </c>
      <c r="B12" s="128">
        <v>276</v>
      </c>
      <c r="C12" s="4">
        <f t="shared" si="1"/>
        <v>11766139</v>
      </c>
      <c r="D12" s="4">
        <f t="shared" si="0"/>
        <v>793397599</v>
      </c>
      <c r="E12" s="4">
        <v>10830763</v>
      </c>
      <c r="F12" s="68">
        <v>729463603</v>
      </c>
      <c r="G12" s="4">
        <v>610880</v>
      </c>
      <c r="H12" s="4">
        <v>32854133</v>
      </c>
      <c r="I12" s="4">
        <v>58751</v>
      </c>
      <c r="J12" s="4">
        <v>14009016</v>
      </c>
      <c r="K12" s="4">
        <v>265745</v>
      </c>
      <c r="L12" s="203">
        <v>17070847</v>
      </c>
    </row>
    <row r="13" spans="1:12" ht="15.95" customHeight="1" x14ac:dyDescent="0.15">
      <c r="A13" s="202" t="s">
        <v>326</v>
      </c>
      <c r="B13" s="128">
        <v>275</v>
      </c>
      <c r="C13" s="4">
        <f t="shared" si="1"/>
        <v>10008534</v>
      </c>
      <c r="D13" s="4">
        <f t="shared" si="0"/>
        <v>686491661</v>
      </c>
      <c r="E13" s="4">
        <v>9250765</v>
      </c>
      <c r="F13" s="68">
        <v>632567083</v>
      </c>
      <c r="G13" s="4">
        <v>496162</v>
      </c>
      <c r="H13" s="4">
        <v>28660532</v>
      </c>
      <c r="I13" s="4">
        <v>42757</v>
      </c>
      <c r="J13" s="4">
        <v>10992790</v>
      </c>
      <c r="K13" s="4">
        <v>218850</v>
      </c>
      <c r="L13" s="203">
        <v>14271256</v>
      </c>
    </row>
    <row r="14" spans="1:12" ht="15.95" customHeight="1" x14ac:dyDescent="0.15">
      <c r="A14" s="202" t="s">
        <v>327</v>
      </c>
      <c r="B14" s="128">
        <v>274</v>
      </c>
      <c r="C14" s="4">
        <f t="shared" si="1"/>
        <v>9715056</v>
      </c>
      <c r="D14" s="4">
        <f t="shared" si="0"/>
        <v>697995229</v>
      </c>
      <c r="E14" s="4">
        <v>8958646</v>
      </c>
      <c r="F14" s="68">
        <v>645562713</v>
      </c>
      <c r="G14" s="4">
        <v>503110</v>
      </c>
      <c r="H14" s="4">
        <v>27868029</v>
      </c>
      <c r="I14" s="4">
        <v>28383</v>
      </c>
      <c r="J14" s="4">
        <v>9283627</v>
      </c>
      <c r="K14" s="4">
        <v>224917</v>
      </c>
      <c r="L14" s="203">
        <v>15280860</v>
      </c>
    </row>
    <row r="15" spans="1:12" ht="15.95" customHeight="1" x14ac:dyDescent="0.15">
      <c r="A15" s="202" t="s">
        <v>328</v>
      </c>
      <c r="B15" s="128">
        <v>274</v>
      </c>
      <c r="C15" s="4">
        <f t="shared" si="1"/>
        <v>9165165</v>
      </c>
      <c r="D15" s="4">
        <f t="shared" si="0"/>
        <v>631643885</v>
      </c>
      <c r="E15" s="4">
        <v>8447437</v>
      </c>
      <c r="F15" s="68">
        <v>583716079</v>
      </c>
      <c r="G15" s="4">
        <v>457945</v>
      </c>
      <c r="H15" s="4">
        <v>24101962</v>
      </c>
      <c r="I15" s="4">
        <v>28400</v>
      </c>
      <c r="J15" s="4">
        <v>8750044</v>
      </c>
      <c r="K15" s="4">
        <v>231383</v>
      </c>
      <c r="L15" s="203">
        <v>15075800</v>
      </c>
    </row>
    <row r="16" spans="1:12" ht="15.95" customHeight="1" x14ac:dyDescent="0.15">
      <c r="A16" s="202" t="s">
        <v>329</v>
      </c>
      <c r="B16" s="128">
        <v>274</v>
      </c>
      <c r="C16" s="4">
        <f t="shared" si="1"/>
        <v>8756640</v>
      </c>
      <c r="D16" s="4">
        <f t="shared" si="0"/>
        <v>634057995</v>
      </c>
      <c r="E16" s="4">
        <v>8112312</v>
      </c>
      <c r="F16" s="68">
        <v>589973063</v>
      </c>
      <c r="G16" s="128">
        <v>430415</v>
      </c>
      <c r="H16" s="4">
        <v>24424129</v>
      </c>
      <c r="I16" s="4">
        <v>19127</v>
      </c>
      <c r="J16" s="4">
        <v>7031995</v>
      </c>
      <c r="K16" s="4">
        <v>194786</v>
      </c>
      <c r="L16" s="203">
        <v>12628808</v>
      </c>
    </row>
    <row r="17" spans="1:12" ht="15.95" customHeight="1" x14ac:dyDescent="0.15">
      <c r="A17" s="202" t="s">
        <v>330</v>
      </c>
      <c r="B17" s="128">
        <v>271</v>
      </c>
      <c r="C17" s="4">
        <f t="shared" si="1"/>
        <v>7735563</v>
      </c>
      <c r="D17" s="4">
        <f t="shared" si="0"/>
        <v>581180914</v>
      </c>
      <c r="E17" s="4">
        <v>7101087</v>
      </c>
      <c r="F17" s="68">
        <v>536600570</v>
      </c>
      <c r="G17" s="128">
        <v>384078</v>
      </c>
      <c r="H17" s="4">
        <v>22767618</v>
      </c>
      <c r="I17" s="4">
        <v>18211</v>
      </c>
      <c r="J17" s="4">
        <v>6870642</v>
      </c>
      <c r="K17" s="4">
        <v>232187</v>
      </c>
      <c r="L17" s="203">
        <v>14942084</v>
      </c>
    </row>
    <row r="18" spans="1:12" ht="15.95" customHeight="1" x14ac:dyDescent="0.15">
      <c r="A18" s="202" t="s">
        <v>394</v>
      </c>
      <c r="B18" s="128">
        <v>270</v>
      </c>
      <c r="C18" s="4">
        <f t="shared" si="1"/>
        <v>7982149</v>
      </c>
      <c r="D18" s="4">
        <f t="shared" si="0"/>
        <v>598843721</v>
      </c>
      <c r="E18" s="4">
        <v>7399982</v>
      </c>
      <c r="F18" s="68">
        <v>558349210</v>
      </c>
      <c r="G18" s="128">
        <v>388336</v>
      </c>
      <c r="H18" s="4">
        <v>23355217</v>
      </c>
      <c r="I18" s="4">
        <v>11142</v>
      </c>
      <c r="J18" s="4">
        <v>4021365</v>
      </c>
      <c r="K18" s="4">
        <v>182689</v>
      </c>
      <c r="L18" s="203">
        <v>13117929</v>
      </c>
    </row>
    <row r="19" spans="1:12" ht="15.95" customHeight="1" x14ac:dyDescent="0.15">
      <c r="A19" s="202" t="s">
        <v>331</v>
      </c>
      <c r="B19" s="128">
        <v>269</v>
      </c>
      <c r="C19" s="4">
        <v>7538486</v>
      </c>
      <c r="D19" s="4">
        <v>600861770</v>
      </c>
      <c r="E19" s="4">
        <v>6929535</v>
      </c>
      <c r="F19" s="68">
        <v>559058481</v>
      </c>
      <c r="G19" s="128">
        <v>420736</v>
      </c>
      <c r="H19" s="4">
        <v>26111019</v>
      </c>
      <c r="I19" s="4">
        <v>9052</v>
      </c>
      <c r="J19" s="4">
        <v>3433100</v>
      </c>
      <c r="K19" s="4">
        <v>179163</v>
      </c>
      <c r="L19" s="203">
        <v>12259170</v>
      </c>
    </row>
    <row r="20" spans="1:12" ht="15.95" customHeight="1" x14ac:dyDescent="0.15">
      <c r="A20" s="202" t="s">
        <v>332</v>
      </c>
      <c r="B20" s="128">
        <v>268</v>
      </c>
      <c r="C20" s="4">
        <v>7113864</v>
      </c>
      <c r="D20" s="4">
        <v>584022251</v>
      </c>
      <c r="E20" s="4">
        <v>6545478</v>
      </c>
      <c r="F20" s="68">
        <v>544346876</v>
      </c>
      <c r="G20" s="128">
        <v>436559</v>
      </c>
      <c r="H20" s="4">
        <v>28001068</v>
      </c>
      <c r="I20" s="4">
        <v>7838</v>
      </c>
      <c r="J20" s="4">
        <v>2947544</v>
      </c>
      <c r="K20" s="4">
        <v>123989</v>
      </c>
      <c r="L20" s="203">
        <v>8726763</v>
      </c>
    </row>
    <row r="21" spans="1:12" ht="15.95" customHeight="1" x14ac:dyDescent="0.15">
      <c r="A21" s="202" t="s">
        <v>333</v>
      </c>
      <c r="B21" s="128">
        <v>266</v>
      </c>
      <c r="C21" s="4">
        <v>6934774</v>
      </c>
      <c r="D21" s="4">
        <v>569169659</v>
      </c>
      <c r="E21" s="4">
        <v>6329710</v>
      </c>
      <c r="F21" s="68">
        <v>526191214</v>
      </c>
      <c r="G21" s="128">
        <v>440281</v>
      </c>
      <c r="H21" s="4">
        <v>28702569</v>
      </c>
      <c r="I21" s="4">
        <v>7124</v>
      </c>
      <c r="J21" s="4">
        <v>3923294</v>
      </c>
      <c r="K21" s="4">
        <v>157659</v>
      </c>
      <c r="L21" s="203">
        <v>10352582</v>
      </c>
    </row>
    <row r="22" spans="1:12" ht="15.95" customHeight="1" x14ac:dyDescent="0.15">
      <c r="A22" s="202" t="s">
        <v>393</v>
      </c>
      <c r="B22" s="128">
        <v>262</v>
      </c>
      <c r="C22" s="4">
        <v>6936071</v>
      </c>
      <c r="D22" s="4">
        <v>568208634</v>
      </c>
      <c r="E22" s="4">
        <v>6288911</v>
      </c>
      <c r="F22" s="68">
        <v>522458349</v>
      </c>
      <c r="G22" s="128">
        <v>472224</v>
      </c>
      <c r="H22" s="4">
        <v>30598244</v>
      </c>
      <c r="I22" s="4">
        <v>6682</v>
      </c>
      <c r="J22" s="4">
        <v>3429195</v>
      </c>
      <c r="K22" s="4">
        <v>168254</v>
      </c>
      <c r="L22" s="203">
        <v>11722846</v>
      </c>
    </row>
    <row r="23" spans="1:12" ht="15.95" customHeight="1" x14ac:dyDescent="0.15">
      <c r="A23" s="202" t="s">
        <v>432</v>
      </c>
      <c r="B23" s="128">
        <v>257</v>
      </c>
      <c r="C23" s="4">
        <v>6847617</v>
      </c>
      <c r="D23" s="4">
        <v>554068627</v>
      </c>
      <c r="E23" s="4">
        <v>6269724</v>
      </c>
      <c r="F23" s="68">
        <v>513061334</v>
      </c>
      <c r="G23" s="128">
        <v>424553</v>
      </c>
      <c r="H23" s="4">
        <v>28045646</v>
      </c>
      <c r="I23" s="4">
        <v>6303</v>
      </c>
      <c r="J23" s="4">
        <v>3084074</v>
      </c>
      <c r="K23" s="4">
        <v>147037</v>
      </c>
      <c r="L23" s="203">
        <v>9877573</v>
      </c>
    </row>
    <row r="24" spans="1:12" ht="15.95" customHeight="1" x14ac:dyDescent="0.15">
      <c r="A24" s="202" t="s">
        <v>451</v>
      </c>
      <c r="B24" s="128">
        <v>257</v>
      </c>
      <c r="C24" s="4">
        <v>6258854</v>
      </c>
      <c r="D24" s="4">
        <v>517930146</v>
      </c>
      <c r="E24" s="4">
        <v>5765001</v>
      </c>
      <c r="F24" s="68">
        <v>480211404</v>
      </c>
      <c r="G24" s="128">
        <v>382348</v>
      </c>
      <c r="H24" s="4">
        <v>27595092</v>
      </c>
      <c r="I24" s="4">
        <v>4447</v>
      </c>
      <c r="J24" s="4">
        <v>2654938</v>
      </c>
      <c r="K24" s="4">
        <v>107058</v>
      </c>
      <c r="L24" s="203">
        <v>7468712</v>
      </c>
    </row>
    <row r="25" spans="1:12" s="2" customFormat="1" ht="15.95" customHeight="1" x14ac:dyDescent="0.15">
      <c r="A25" s="202" t="s">
        <v>452</v>
      </c>
      <c r="B25" s="128">
        <v>255</v>
      </c>
      <c r="C25" s="4">
        <v>6223427</v>
      </c>
      <c r="D25" s="4">
        <v>552800031</v>
      </c>
      <c r="E25" s="4">
        <v>5721836</v>
      </c>
      <c r="F25" s="68">
        <v>514018556</v>
      </c>
      <c r="G25" s="128">
        <v>380328</v>
      </c>
      <c r="H25" s="4">
        <v>28538572</v>
      </c>
      <c r="I25" s="4">
        <v>3380</v>
      </c>
      <c r="J25" s="4">
        <v>2430753</v>
      </c>
      <c r="K25" s="4">
        <v>117883</v>
      </c>
      <c r="L25" s="203">
        <v>7812150</v>
      </c>
    </row>
    <row r="26" spans="1:12" s="2" customFormat="1" ht="15.95" customHeight="1" x14ac:dyDescent="0.15">
      <c r="A26" s="202" t="s">
        <v>458</v>
      </c>
      <c r="B26" s="128">
        <v>255</v>
      </c>
      <c r="C26" s="4">
        <v>5405454</v>
      </c>
      <c r="D26" s="4">
        <v>544223146</v>
      </c>
      <c r="E26" s="4">
        <v>4957723</v>
      </c>
      <c r="F26" s="68">
        <v>506977376</v>
      </c>
      <c r="G26" s="128">
        <v>355030</v>
      </c>
      <c r="H26" s="4">
        <v>28479540</v>
      </c>
      <c r="I26" s="4">
        <v>2926</v>
      </c>
      <c r="J26" s="4">
        <v>2383051</v>
      </c>
      <c r="K26" s="4">
        <v>89775</v>
      </c>
      <c r="L26" s="203">
        <v>6383179</v>
      </c>
    </row>
    <row r="27" spans="1:12" s="2" customFormat="1" ht="15.95" customHeight="1" x14ac:dyDescent="0.15">
      <c r="A27" s="202" t="s">
        <v>528</v>
      </c>
      <c r="B27" s="128">
        <v>255</v>
      </c>
      <c r="C27" s="296">
        <v>5303692</v>
      </c>
      <c r="D27" s="296">
        <v>559063257</v>
      </c>
      <c r="E27" s="296">
        <v>4824315</v>
      </c>
      <c r="F27" s="295">
        <v>519015311</v>
      </c>
      <c r="G27" s="128">
        <v>369959</v>
      </c>
      <c r="H27" s="296">
        <v>30232943</v>
      </c>
      <c r="I27" s="296">
        <v>2079</v>
      </c>
      <c r="J27" s="296">
        <v>1732412</v>
      </c>
      <c r="K27" s="296">
        <v>107339</v>
      </c>
      <c r="L27" s="203">
        <v>8082591</v>
      </c>
    </row>
    <row r="28" spans="1:12" ht="15.95" customHeight="1" x14ac:dyDescent="0.15">
      <c r="A28" s="202" t="s">
        <v>536</v>
      </c>
      <c r="B28" s="128">
        <v>254</v>
      </c>
      <c r="C28" s="354">
        <v>5212131</v>
      </c>
      <c r="D28" s="354">
        <v>568054012</v>
      </c>
      <c r="E28" s="354">
        <v>4732939</v>
      </c>
      <c r="F28" s="353">
        <v>524675081</v>
      </c>
      <c r="G28" s="128">
        <v>387443</v>
      </c>
      <c r="H28" s="354">
        <v>34106112</v>
      </c>
      <c r="I28" s="354">
        <v>1994</v>
      </c>
      <c r="J28" s="354">
        <v>2496907</v>
      </c>
      <c r="K28" s="354">
        <v>89755</v>
      </c>
      <c r="L28" s="203">
        <v>6775912</v>
      </c>
    </row>
    <row r="29" spans="1:12" ht="15.95" customHeight="1" x14ac:dyDescent="0.15">
      <c r="A29" s="204" t="s">
        <v>557</v>
      </c>
      <c r="B29" s="206">
        <f>SUM($B$30:$B$41)</f>
        <v>252</v>
      </c>
      <c r="C29" s="207">
        <v>4716557</v>
      </c>
      <c r="D29" s="207">
        <v>513303843</v>
      </c>
      <c r="E29" s="207">
        <v>4283053</v>
      </c>
      <c r="F29" s="391">
        <v>472862008</v>
      </c>
      <c r="G29" s="206">
        <v>341985</v>
      </c>
      <c r="H29" s="207">
        <v>30607785</v>
      </c>
      <c r="I29" s="207">
        <v>1334</v>
      </c>
      <c r="J29" s="207">
        <v>2565206</v>
      </c>
      <c r="K29" s="207">
        <v>90185</v>
      </c>
      <c r="L29" s="208">
        <v>7268844</v>
      </c>
    </row>
    <row r="30" spans="1:12" s="2" customFormat="1" ht="15.95" customHeight="1" x14ac:dyDescent="0.15">
      <c r="A30" s="209" t="s">
        <v>560</v>
      </c>
      <c r="B30" s="210">
        <v>19</v>
      </c>
      <c r="C30" s="114">
        <v>250772</v>
      </c>
      <c r="D30" s="114">
        <v>35911485</v>
      </c>
      <c r="E30" s="114">
        <v>228349</v>
      </c>
      <c r="F30" s="172">
        <v>34109923</v>
      </c>
      <c r="G30" s="114">
        <v>22415</v>
      </c>
      <c r="H30" s="114">
        <v>1662962</v>
      </c>
      <c r="I30" s="114">
        <v>8</v>
      </c>
      <c r="J30" s="114">
        <v>138600</v>
      </c>
      <c r="K30" s="171">
        <v>0</v>
      </c>
      <c r="L30" s="211">
        <v>0</v>
      </c>
    </row>
    <row r="31" spans="1:12" ht="15.95" customHeight="1" x14ac:dyDescent="0.15">
      <c r="A31" s="202" t="s">
        <v>559</v>
      </c>
      <c r="B31" s="128">
        <v>19</v>
      </c>
      <c r="C31" s="4">
        <v>286975</v>
      </c>
      <c r="D31" s="4">
        <v>33444705</v>
      </c>
      <c r="E31" s="4">
        <v>262242</v>
      </c>
      <c r="F31" s="68">
        <v>31245131</v>
      </c>
      <c r="G31" s="4">
        <v>24733</v>
      </c>
      <c r="H31" s="4">
        <v>2199574</v>
      </c>
      <c r="I31" s="4">
        <v>0</v>
      </c>
      <c r="J31" s="4">
        <v>0</v>
      </c>
      <c r="K31" s="3">
        <v>0</v>
      </c>
      <c r="L31" s="212">
        <v>0</v>
      </c>
    </row>
    <row r="32" spans="1:12" ht="15.95" customHeight="1" x14ac:dyDescent="0.15">
      <c r="A32" s="202" t="s">
        <v>137</v>
      </c>
      <c r="B32" s="128">
        <v>22</v>
      </c>
      <c r="C32" s="4">
        <v>489462</v>
      </c>
      <c r="D32" s="4">
        <v>51290615</v>
      </c>
      <c r="E32" s="4">
        <v>459396</v>
      </c>
      <c r="F32" s="68">
        <v>48537037</v>
      </c>
      <c r="G32" s="4">
        <v>30066</v>
      </c>
      <c r="H32" s="4">
        <v>2753578</v>
      </c>
      <c r="I32" s="4">
        <v>0</v>
      </c>
      <c r="J32" s="4">
        <v>0</v>
      </c>
      <c r="K32" s="3">
        <v>0</v>
      </c>
      <c r="L32" s="212">
        <v>0</v>
      </c>
    </row>
    <row r="33" spans="1:12" ht="15.95" customHeight="1" x14ac:dyDescent="0.15">
      <c r="A33" s="202" t="s">
        <v>138</v>
      </c>
      <c r="B33" s="128">
        <v>21</v>
      </c>
      <c r="C33" s="4">
        <v>323532</v>
      </c>
      <c r="D33" s="4">
        <v>31811159</v>
      </c>
      <c r="E33" s="4">
        <v>293334</v>
      </c>
      <c r="F33" s="68">
        <v>29433442</v>
      </c>
      <c r="G33" s="4">
        <v>26035</v>
      </c>
      <c r="H33" s="4">
        <v>2002947</v>
      </c>
      <c r="I33" s="4">
        <v>3</v>
      </c>
      <c r="J33" s="4">
        <v>54890</v>
      </c>
      <c r="K33" s="4">
        <v>4160</v>
      </c>
      <c r="L33" s="203">
        <v>319880</v>
      </c>
    </row>
    <row r="34" spans="1:12" ht="15.95" customHeight="1" x14ac:dyDescent="0.15">
      <c r="A34" s="202" t="s">
        <v>441</v>
      </c>
      <c r="B34" s="128">
        <v>22</v>
      </c>
      <c r="C34" s="4">
        <v>403455</v>
      </c>
      <c r="D34" s="4">
        <v>39248097</v>
      </c>
      <c r="E34" s="4">
        <v>336240</v>
      </c>
      <c r="F34" s="68">
        <v>33752654</v>
      </c>
      <c r="G34" s="4">
        <v>27811</v>
      </c>
      <c r="H34" s="4">
        <v>2075015</v>
      </c>
      <c r="I34" s="4">
        <v>242</v>
      </c>
      <c r="J34" s="4">
        <v>239217</v>
      </c>
      <c r="K34" s="4">
        <v>39162</v>
      </c>
      <c r="L34" s="203">
        <v>3181211</v>
      </c>
    </row>
    <row r="35" spans="1:12" ht="15.95" customHeight="1" x14ac:dyDescent="0.15">
      <c r="A35" s="202" t="s">
        <v>139</v>
      </c>
      <c r="B35" s="128">
        <v>21</v>
      </c>
      <c r="C35" s="4">
        <v>385215</v>
      </c>
      <c r="D35" s="4">
        <v>38283481</v>
      </c>
      <c r="E35" s="4">
        <v>316211</v>
      </c>
      <c r="F35" s="68">
        <v>31811640</v>
      </c>
      <c r="G35" s="4">
        <v>22109</v>
      </c>
      <c r="H35" s="4">
        <v>1849938</v>
      </c>
      <c r="I35" s="4">
        <v>32</v>
      </c>
      <c r="J35" s="4">
        <v>854150</v>
      </c>
      <c r="K35" s="4">
        <v>46863</v>
      </c>
      <c r="L35" s="203">
        <v>3767753</v>
      </c>
    </row>
    <row r="36" spans="1:12" ht="15.95" customHeight="1" x14ac:dyDescent="0.15">
      <c r="A36" s="202" t="s">
        <v>140</v>
      </c>
      <c r="B36" s="128">
        <v>22</v>
      </c>
      <c r="C36" s="4">
        <v>362809</v>
      </c>
      <c r="D36" s="4">
        <v>36974668</v>
      </c>
      <c r="E36" s="4">
        <v>340333</v>
      </c>
      <c r="F36" s="68">
        <v>34973829</v>
      </c>
      <c r="G36" s="4">
        <v>22464</v>
      </c>
      <c r="H36" s="4">
        <v>1773909</v>
      </c>
      <c r="I36" s="4">
        <v>12</v>
      </c>
      <c r="J36" s="4">
        <v>226930</v>
      </c>
      <c r="K36" s="4">
        <v>0</v>
      </c>
      <c r="L36" s="203">
        <v>0</v>
      </c>
    </row>
    <row r="37" spans="1:12" ht="15.95" customHeight="1" x14ac:dyDescent="0.15">
      <c r="A37" s="202" t="s">
        <v>141</v>
      </c>
      <c r="B37" s="128">
        <v>20</v>
      </c>
      <c r="C37" s="4">
        <v>652586</v>
      </c>
      <c r="D37" s="4">
        <v>67488083</v>
      </c>
      <c r="E37" s="4">
        <v>627952</v>
      </c>
      <c r="F37" s="68">
        <v>65231498</v>
      </c>
      <c r="G37" s="4">
        <v>24631</v>
      </c>
      <c r="H37" s="4">
        <v>2197955</v>
      </c>
      <c r="I37" s="4">
        <v>3</v>
      </c>
      <c r="J37" s="4">
        <v>58630</v>
      </c>
      <c r="K37" s="4">
        <v>0</v>
      </c>
      <c r="L37" s="203">
        <v>0</v>
      </c>
    </row>
    <row r="38" spans="1:12" ht="15.95" customHeight="1" x14ac:dyDescent="0.15">
      <c r="A38" s="202" t="s">
        <v>142</v>
      </c>
      <c r="B38" s="128">
        <v>22</v>
      </c>
      <c r="C38" s="4">
        <v>508611</v>
      </c>
      <c r="D38" s="4">
        <v>52919764</v>
      </c>
      <c r="E38" s="4">
        <v>475202</v>
      </c>
      <c r="F38" s="68">
        <v>50118136</v>
      </c>
      <c r="G38" s="4">
        <v>33405</v>
      </c>
      <c r="H38" s="4">
        <v>2728808</v>
      </c>
      <c r="I38" s="4">
        <v>4</v>
      </c>
      <c r="J38" s="4">
        <v>72820</v>
      </c>
      <c r="K38" s="4">
        <v>0</v>
      </c>
      <c r="L38" s="203">
        <v>0</v>
      </c>
    </row>
    <row r="39" spans="1:12" ht="15.95" customHeight="1" x14ac:dyDescent="0.15">
      <c r="A39" s="202" t="s">
        <v>143</v>
      </c>
      <c r="B39" s="128">
        <v>22</v>
      </c>
      <c r="C39" s="4">
        <v>323699</v>
      </c>
      <c r="D39" s="4">
        <v>35901077</v>
      </c>
      <c r="E39" s="4">
        <v>301238</v>
      </c>
      <c r="F39" s="68">
        <v>33913887</v>
      </c>
      <c r="G39" s="4">
        <v>22456</v>
      </c>
      <c r="H39" s="4">
        <v>1868280</v>
      </c>
      <c r="I39" s="4">
        <v>5</v>
      </c>
      <c r="J39" s="4">
        <v>118910</v>
      </c>
      <c r="K39" s="4">
        <v>0</v>
      </c>
      <c r="L39" s="203">
        <v>0</v>
      </c>
    </row>
    <row r="40" spans="1:12" ht="15.95" customHeight="1" x14ac:dyDescent="0.15">
      <c r="A40" s="202" t="s">
        <v>144</v>
      </c>
      <c r="B40" s="128">
        <v>20</v>
      </c>
      <c r="C40" s="4">
        <v>261331</v>
      </c>
      <c r="D40" s="4">
        <v>33017017</v>
      </c>
      <c r="E40" s="4">
        <v>239062</v>
      </c>
      <c r="F40" s="68">
        <v>30696317</v>
      </c>
      <c r="G40" s="4">
        <v>21796</v>
      </c>
      <c r="H40" s="4">
        <v>1970663</v>
      </c>
      <c r="I40" s="4">
        <v>473</v>
      </c>
      <c r="J40" s="4">
        <v>350037</v>
      </c>
      <c r="K40" s="4">
        <v>0</v>
      </c>
      <c r="L40" s="203">
        <v>0</v>
      </c>
    </row>
    <row r="41" spans="1:12" ht="15.95" customHeight="1" x14ac:dyDescent="0.15">
      <c r="A41" s="213" t="s">
        <v>145</v>
      </c>
      <c r="B41" s="214">
        <v>22</v>
      </c>
      <c r="C41" s="74">
        <v>468110</v>
      </c>
      <c r="D41" s="74">
        <v>57013692</v>
      </c>
      <c r="E41" s="74">
        <v>403494</v>
      </c>
      <c r="F41" s="215">
        <v>49038514</v>
      </c>
      <c r="G41" s="74">
        <v>64064</v>
      </c>
      <c r="H41" s="74">
        <v>7524156</v>
      </c>
      <c r="I41" s="74">
        <v>552</v>
      </c>
      <c r="J41" s="74">
        <v>451022</v>
      </c>
      <c r="K41" s="74">
        <v>0</v>
      </c>
      <c r="L41" s="216">
        <v>0</v>
      </c>
    </row>
    <row r="42" spans="1:12" ht="14.1" customHeight="1" x14ac:dyDescent="0.15">
      <c r="A42" s="31" t="s">
        <v>119</v>
      </c>
    </row>
  </sheetData>
  <mergeCells count="8">
    <mergeCell ref="I3:J3"/>
    <mergeCell ref="K3:L3"/>
    <mergeCell ref="A1:G1"/>
    <mergeCell ref="A3:A4"/>
    <mergeCell ref="B3:B4"/>
    <mergeCell ref="C3:D3"/>
    <mergeCell ref="E3:F3"/>
    <mergeCell ref="G3:H3"/>
  </mergeCells>
  <phoneticPr fontId="2"/>
  <pageMargins left="0.59055118110236227" right="0.59055118110236227" top="0.78740157480314965" bottom="0.78740157480314965" header="0.51181102362204722" footer="0.51181102362204722"/>
  <pageSetup paperSize="9" scale="9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81"/>
  <sheetViews>
    <sheetView showGridLines="0" zoomScaleNormal="100" workbookViewId="0">
      <pane xSplit="5" ySplit="11" topLeftCell="F12" activePane="bottomRight" state="frozen"/>
      <selection pane="topRight"/>
      <selection pane="bottomLeft"/>
      <selection pane="bottomRight"/>
    </sheetView>
  </sheetViews>
  <sheetFormatPr defaultRowHeight="13.5" x14ac:dyDescent="0.15"/>
  <cols>
    <col min="1" max="1" width="0.875" style="6" customWidth="1"/>
    <col min="2" max="2" width="3.125" style="6" customWidth="1"/>
    <col min="3" max="3" width="0.5" style="6" customWidth="1"/>
    <col min="4" max="4" width="19.625" style="6" customWidth="1"/>
    <col min="5" max="5" width="0.875" style="6" customWidth="1"/>
    <col min="6" max="7" width="6.625" style="6" customWidth="1"/>
    <col min="8" max="8" width="10.625" style="6" customWidth="1"/>
    <col min="9" max="10" width="6.625" style="7" customWidth="1"/>
    <col min="11" max="11" width="10.625" style="7" customWidth="1"/>
    <col min="12" max="13" width="6.625" style="6" customWidth="1"/>
    <col min="14" max="14" width="10.625" style="6" customWidth="1"/>
    <col min="15" max="16" width="6.625" style="5" customWidth="1"/>
    <col min="17" max="17" width="10.625" style="5" customWidth="1"/>
    <col min="18" max="19" width="6.625" style="5" customWidth="1"/>
    <col min="20" max="20" width="10.625" style="5" customWidth="1"/>
    <col min="21" max="16384" width="9" style="5"/>
  </cols>
  <sheetData>
    <row r="1" spans="1:20" ht="19.5" customHeight="1" x14ac:dyDescent="0.2">
      <c r="A1" s="315" t="s">
        <v>121</v>
      </c>
      <c r="B1" s="156"/>
      <c r="C1" s="156"/>
      <c r="D1" s="156"/>
      <c r="E1" s="156"/>
      <c r="F1" s="156"/>
      <c r="G1" s="156"/>
      <c r="H1" s="156"/>
      <c r="I1" s="156"/>
      <c r="J1" s="156"/>
      <c r="K1" s="156"/>
      <c r="L1" s="156"/>
      <c r="M1" s="156"/>
      <c r="N1" s="156"/>
      <c r="O1" s="127"/>
      <c r="Q1" s="9"/>
      <c r="R1" s="127"/>
      <c r="T1" s="9"/>
    </row>
    <row r="2" spans="1:20" ht="3" customHeight="1" x14ac:dyDescent="0.15"/>
    <row r="3" spans="1:20" ht="13.5" customHeight="1" x14ac:dyDescent="0.15">
      <c r="A3" s="424" t="s">
        <v>414</v>
      </c>
      <c r="B3" s="424"/>
      <c r="C3" s="424"/>
      <c r="D3" s="424"/>
      <c r="E3" s="424"/>
      <c r="F3" s="424"/>
      <c r="G3" s="424"/>
      <c r="H3" s="424"/>
      <c r="I3" s="424"/>
      <c r="J3" s="424"/>
      <c r="K3" s="424"/>
      <c r="L3" s="424"/>
      <c r="M3" s="424"/>
      <c r="N3" s="424"/>
    </row>
    <row r="4" spans="1:20" ht="3" customHeight="1" x14ac:dyDescent="0.15"/>
    <row r="5" spans="1:20" ht="19.5" customHeight="1" x14ac:dyDescent="0.15">
      <c r="A5" s="155" t="s">
        <v>421</v>
      </c>
    </row>
    <row r="6" spans="1:20" ht="13.5" customHeight="1" x14ac:dyDescent="0.15">
      <c r="A6" s="2" t="s">
        <v>422</v>
      </c>
      <c r="B6" s="10"/>
      <c r="C6" s="2"/>
      <c r="D6" s="11"/>
      <c r="E6" s="2"/>
      <c r="F6" s="10"/>
      <c r="G6" s="10"/>
      <c r="H6" s="10"/>
      <c r="I6" s="10"/>
      <c r="J6" s="10"/>
      <c r="L6" s="10"/>
      <c r="M6" s="10"/>
      <c r="Q6" s="12"/>
      <c r="T6" s="12"/>
    </row>
    <row r="7" spans="1:20" s="57" customFormat="1" ht="10.5" customHeight="1" x14ac:dyDescent="0.15">
      <c r="A7" s="398" t="s">
        <v>146</v>
      </c>
      <c r="B7" s="399"/>
      <c r="C7" s="399"/>
      <c r="D7" s="399"/>
      <c r="E7" s="399"/>
      <c r="F7" s="404" t="s">
        <v>395</v>
      </c>
      <c r="G7" s="404"/>
      <c r="H7" s="404"/>
      <c r="I7" s="405" t="s">
        <v>396</v>
      </c>
      <c r="J7" s="406"/>
      <c r="K7" s="407"/>
      <c r="L7" s="404" t="s">
        <v>397</v>
      </c>
      <c r="M7" s="404"/>
      <c r="N7" s="425"/>
      <c r="O7" s="405" t="s">
        <v>398</v>
      </c>
      <c r="P7" s="406"/>
      <c r="Q7" s="406"/>
      <c r="R7" s="405" t="s">
        <v>529</v>
      </c>
      <c r="S7" s="406"/>
      <c r="T7" s="406"/>
    </row>
    <row r="8" spans="1:20" s="57" customFormat="1" ht="10.5" customHeight="1" x14ac:dyDescent="0.15">
      <c r="A8" s="400"/>
      <c r="B8" s="401"/>
      <c r="C8" s="401"/>
      <c r="D8" s="401"/>
      <c r="E8" s="401"/>
      <c r="F8" s="417" t="s">
        <v>304</v>
      </c>
      <c r="G8" s="418"/>
      <c r="H8" s="419"/>
      <c r="I8" s="420" t="s">
        <v>305</v>
      </c>
      <c r="J8" s="421"/>
      <c r="K8" s="422"/>
      <c r="L8" s="420" t="s">
        <v>306</v>
      </c>
      <c r="M8" s="421"/>
      <c r="N8" s="422"/>
      <c r="O8" s="420" t="s">
        <v>307</v>
      </c>
      <c r="P8" s="421"/>
      <c r="Q8" s="421"/>
      <c r="R8" s="420" t="s">
        <v>523</v>
      </c>
      <c r="S8" s="421"/>
      <c r="T8" s="421"/>
    </row>
    <row r="9" spans="1:20" s="57" customFormat="1" ht="10.5" customHeight="1" x14ac:dyDescent="0.15">
      <c r="A9" s="400"/>
      <c r="B9" s="401"/>
      <c r="C9" s="401"/>
      <c r="D9" s="401"/>
      <c r="E9" s="401"/>
      <c r="I9" s="411" t="s">
        <v>403</v>
      </c>
      <c r="J9" s="412"/>
      <c r="K9" s="413"/>
      <c r="O9" s="411" t="s">
        <v>403</v>
      </c>
      <c r="P9" s="423"/>
      <c r="Q9" s="423"/>
      <c r="R9" s="411" t="s">
        <v>403</v>
      </c>
      <c r="S9" s="423"/>
      <c r="T9" s="423"/>
    </row>
    <row r="10" spans="1:20" s="57" customFormat="1" ht="10.5" customHeight="1" x14ac:dyDescent="0.15">
      <c r="A10" s="400"/>
      <c r="B10" s="401"/>
      <c r="C10" s="401"/>
      <c r="D10" s="401"/>
      <c r="E10" s="401"/>
      <c r="F10" s="414" t="s">
        <v>400</v>
      </c>
      <c r="G10" s="415"/>
      <c r="H10" s="416"/>
      <c r="I10" s="408" t="s">
        <v>401</v>
      </c>
      <c r="J10" s="409"/>
      <c r="K10" s="410"/>
      <c r="L10" s="414" t="s">
        <v>402</v>
      </c>
      <c r="M10" s="415"/>
      <c r="N10" s="416"/>
      <c r="O10" s="408" t="s">
        <v>399</v>
      </c>
      <c r="P10" s="409"/>
      <c r="Q10" s="409"/>
      <c r="R10" s="408" t="s">
        <v>399</v>
      </c>
      <c r="S10" s="409"/>
      <c r="T10" s="409"/>
    </row>
    <row r="11" spans="1:20" s="57" customFormat="1" ht="12" customHeight="1" x14ac:dyDescent="0.15">
      <c r="A11" s="402"/>
      <c r="B11" s="403"/>
      <c r="C11" s="403"/>
      <c r="D11" s="403"/>
      <c r="E11" s="403"/>
      <c r="F11" s="13" t="s">
        <v>291</v>
      </c>
      <c r="G11" s="13" t="s">
        <v>0</v>
      </c>
      <c r="H11" s="13" t="s">
        <v>1</v>
      </c>
      <c r="I11" s="13" t="s">
        <v>291</v>
      </c>
      <c r="J11" s="13" t="s">
        <v>0</v>
      </c>
      <c r="K11" s="14" t="s">
        <v>1</v>
      </c>
      <c r="L11" s="13" t="s">
        <v>291</v>
      </c>
      <c r="M11" s="13" t="s">
        <v>0</v>
      </c>
      <c r="N11" s="14" t="s">
        <v>1</v>
      </c>
      <c r="O11" s="13" t="s">
        <v>291</v>
      </c>
      <c r="P11" s="13" t="s">
        <v>0</v>
      </c>
      <c r="Q11" s="14" t="s">
        <v>1</v>
      </c>
      <c r="R11" s="13" t="s">
        <v>291</v>
      </c>
      <c r="S11" s="13" t="s">
        <v>0</v>
      </c>
      <c r="T11" s="14" t="s">
        <v>1</v>
      </c>
    </row>
    <row r="12" spans="1:20" s="57" customFormat="1" ht="11.45" customHeight="1" x14ac:dyDescent="0.15">
      <c r="A12" s="83"/>
      <c r="B12" s="397" t="s">
        <v>147</v>
      </c>
      <c r="C12" s="397"/>
      <c r="D12" s="397"/>
      <c r="E12" s="83"/>
      <c r="F12" s="47">
        <v>2176</v>
      </c>
      <c r="G12" s="47">
        <v>16198</v>
      </c>
      <c r="H12" s="47">
        <v>64432733</v>
      </c>
      <c r="I12" s="47">
        <v>1468</v>
      </c>
      <c r="J12" s="47">
        <v>10993</v>
      </c>
      <c r="K12" s="117">
        <v>42481100</v>
      </c>
      <c r="L12" s="47">
        <v>1568</v>
      </c>
      <c r="M12" s="47">
        <v>12263</v>
      </c>
      <c r="N12" s="117">
        <v>48104317</v>
      </c>
      <c r="O12" s="47">
        <v>1636</v>
      </c>
      <c r="P12" s="47">
        <v>13106</v>
      </c>
      <c r="Q12" s="117">
        <v>53474889</v>
      </c>
      <c r="R12" s="47">
        <v>1558</v>
      </c>
      <c r="S12" s="47">
        <v>12320</v>
      </c>
      <c r="T12" s="117">
        <v>50377231</v>
      </c>
    </row>
    <row r="13" spans="1:20" s="57" customFormat="1" ht="3" customHeight="1" x14ac:dyDescent="0.15">
      <c r="A13" s="83"/>
      <c r="B13" s="83"/>
      <c r="C13" s="188"/>
      <c r="D13" s="188"/>
      <c r="E13" s="83"/>
      <c r="F13" s="55"/>
      <c r="G13" s="55"/>
      <c r="H13" s="55"/>
      <c r="I13" s="55"/>
      <c r="J13" s="55"/>
      <c r="K13" s="118"/>
      <c r="L13" s="55"/>
      <c r="M13" s="55"/>
      <c r="N13" s="118"/>
      <c r="O13" s="55"/>
      <c r="P13" s="55"/>
      <c r="Q13" s="118"/>
      <c r="R13" s="55"/>
      <c r="S13" s="55"/>
      <c r="T13" s="118"/>
    </row>
    <row r="14" spans="1:20" ht="11.45" customHeight="1" x14ac:dyDescent="0.15">
      <c r="A14" s="83"/>
      <c r="B14" s="397" t="s">
        <v>148</v>
      </c>
      <c r="C14" s="397"/>
      <c r="D14" s="397"/>
      <c r="E14" s="83"/>
      <c r="F14" s="55">
        <v>603</v>
      </c>
      <c r="G14" s="55">
        <v>4776</v>
      </c>
      <c r="H14" s="53">
        <v>45711538</v>
      </c>
      <c r="I14" s="55">
        <v>435</v>
      </c>
      <c r="J14" s="55">
        <v>3270</v>
      </c>
      <c r="K14" s="119">
        <v>28516201</v>
      </c>
      <c r="L14" s="55">
        <v>449</v>
      </c>
      <c r="M14" s="55">
        <v>3190</v>
      </c>
      <c r="N14" s="119">
        <v>30339322</v>
      </c>
      <c r="O14" s="55">
        <v>468</v>
      </c>
      <c r="P14" s="55">
        <v>3549</v>
      </c>
      <c r="Q14" s="119">
        <v>33596674</v>
      </c>
      <c r="R14" s="55">
        <v>461</v>
      </c>
      <c r="S14" s="55">
        <v>3428</v>
      </c>
      <c r="T14" s="119">
        <v>32352777</v>
      </c>
    </row>
    <row r="15" spans="1:20" s="57" customFormat="1" ht="11.45" customHeight="1" x14ac:dyDescent="0.15">
      <c r="A15" s="58"/>
      <c r="B15" s="50">
        <v>50</v>
      </c>
      <c r="C15" s="51"/>
      <c r="D15" s="188" t="s">
        <v>2</v>
      </c>
      <c r="E15" s="52"/>
      <c r="F15" s="53">
        <v>2</v>
      </c>
      <c r="G15" s="53">
        <v>18</v>
      </c>
      <c r="H15" s="53" t="s">
        <v>201</v>
      </c>
      <c r="I15" s="53">
        <v>3</v>
      </c>
      <c r="J15" s="53">
        <v>12</v>
      </c>
      <c r="K15" s="119">
        <v>42966</v>
      </c>
      <c r="L15" s="53">
        <v>3</v>
      </c>
      <c r="M15" s="53">
        <v>32</v>
      </c>
      <c r="N15" s="119">
        <v>197346</v>
      </c>
      <c r="O15" s="53">
        <v>1</v>
      </c>
      <c r="P15" s="53">
        <v>4</v>
      </c>
      <c r="Q15" s="119" t="s">
        <v>201</v>
      </c>
      <c r="R15" s="53">
        <v>5</v>
      </c>
      <c r="S15" s="53">
        <v>95</v>
      </c>
      <c r="T15" s="119">
        <v>1271073</v>
      </c>
    </row>
    <row r="16" spans="1:20" ht="11.45" customHeight="1" x14ac:dyDescent="0.15">
      <c r="A16" s="15"/>
      <c r="B16" s="16">
        <v>501</v>
      </c>
      <c r="C16" s="17"/>
      <c r="D16" s="18" t="s">
        <v>2</v>
      </c>
      <c r="E16" s="19"/>
      <c r="F16" s="20">
        <v>2</v>
      </c>
      <c r="G16" s="20">
        <v>18</v>
      </c>
      <c r="H16" s="20" t="s">
        <v>201</v>
      </c>
      <c r="I16" s="20">
        <v>3</v>
      </c>
      <c r="J16" s="20">
        <v>12</v>
      </c>
      <c r="K16" s="120">
        <v>42966</v>
      </c>
      <c r="L16" s="20">
        <v>3</v>
      </c>
      <c r="M16" s="20">
        <v>32</v>
      </c>
      <c r="N16" s="120">
        <v>197346</v>
      </c>
      <c r="O16" s="20">
        <v>1</v>
      </c>
      <c r="P16" s="20">
        <v>4</v>
      </c>
      <c r="Q16" s="120" t="s">
        <v>201</v>
      </c>
      <c r="R16" s="20">
        <v>5</v>
      </c>
      <c r="S16" s="20">
        <v>95</v>
      </c>
      <c r="T16" s="120">
        <v>1271073</v>
      </c>
    </row>
    <row r="17" spans="1:20" ht="11.45" customHeight="1" x14ac:dyDescent="0.15">
      <c r="A17" s="58"/>
      <c r="B17" s="50">
        <v>51</v>
      </c>
      <c r="C17" s="51"/>
      <c r="D17" s="188" t="s">
        <v>3</v>
      </c>
      <c r="E17" s="52"/>
      <c r="F17" s="53">
        <v>13</v>
      </c>
      <c r="G17" s="53">
        <v>69</v>
      </c>
      <c r="H17" s="53">
        <v>164275</v>
      </c>
      <c r="I17" s="53">
        <v>5</v>
      </c>
      <c r="J17" s="53">
        <v>18</v>
      </c>
      <c r="K17" s="119">
        <v>50818</v>
      </c>
      <c r="L17" s="53">
        <v>9</v>
      </c>
      <c r="M17" s="53">
        <v>36</v>
      </c>
      <c r="N17" s="119">
        <v>114298</v>
      </c>
      <c r="O17" s="53">
        <v>6</v>
      </c>
      <c r="P17" s="53">
        <v>22</v>
      </c>
      <c r="Q17" s="119" t="s">
        <v>201</v>
      </c>
      <c r="R17" s="53">
        <v>8</v>
      </c>
      <c r="S17" s="53">
        <v>31</v>
      </c>
      <c r="T17" s="119">
        <v>106674</v>
      </c>
    </row>
    <row r="18" spans="1:20" ht="11.45" customHeight="1" x14ac:dyDescent="0.15">
      <c r="A18" s="15"/>
      <c r="B18" s="16">
        <v>511</v>
      </c>
      <c r="C18" s="17"/>
      <c r="D18" s="116" t="s">
        <v>210</v>
      </c>
      <c r="E18" s="19"/>
      <c r="F18" s="20">
        <v>1</v>
      </c>
      <c r="G18" s="20">
        <v>4</v>
      </c>
      <c r="H18" s="20" t="s">
        <v>201</v>
      </c>
      <c r="I18" s="20">
        <v>0</v>
      </c>
      <c r="J18" s="20">
        <v>0</v>
      </c>
      <c r="K18" s="120">
        <v>0</v>
      </c>
      <c r="L18" s="20">
        <v>2</v>
      </c>
      <c r="M18" s="20">
        <v>14</v>
      </c>
      <c r="N18" s="120" t="s">
        <v>201</v>
      </c>
      <c r="O18" s="20">
        <v>0</v>
      </c>
      <c r="P18" s="20">
        <v>0</v>
      </c>
      <c r="Q18" s="120">
        <v>0</v>
      </c>
      <c r="R18" s="20">
        <v>2</v>
      </c>
      <c r="S18" s="20">
        <v>14</v>
      </c>
      <c r="T18" s="120" t="s">
        <v>201</v>
      </c>
    </row>
    <row r="19" spans="1:20" s="57" customFormat="1" ht="11.45" customHeight="1" x14ac:dyDescent="0.15">
      <c r="A19" s="15"/>
      <c r="B19" s="16">
        <v>512</v>
      </c>
      <c r="C19" s="17"/>
      <c r="D19" s="18" t="s">
        <v>211</v>
      </c>
      <c r="E19" s="19"/>
      <c r="F19" s="20" t="s">
        <v>212</v>
      </c>
      <c r="G19" s="20" t="s">
        <v>212</v>
      </c>
      <c r="H19" s="20" t="s">
        <v>212</v>
      </c>
      <c r="I19" s="20">
        <v>4</v>
      </c>
      <c r="J19" s="20">
        <v>16</v>
      </c>
      <c r="K19" s="120" t="s">
        <v>201</v>
      </c>
      <c r="L19" s="20">
        <v>5</v>
      </c>
      <c r="M19" s="20">
        <v>19</v>
      </c>
      <c r="N19" s="120">
        <v>55609</v>
      </c>
      <c r="O19" s="20">
        <v>5</v>
      </c>
      <c r="P19" s="20">
        <v>17</v>
      </c>
      <c r="Q19" s="120" t="s">
        <v>201</v>
      </c>
      <c r="R19" s="20">
        <v>5</v>
      </c>
      <c r="S19" s="20">
        <v>12</v>
      </c>
      <c r="T19" s="120">
        <v>52414</v>
      </c>
    </row>
    <row r="20" spans="1:20" ht="11.45" customHeight="1" x14ac:dyDescent="0.15">
      <c r="A20" s="15"/>
      <c r="B20" s="16">
        <v>513</v>
      </c>
      <c r="C20" s="17"/>
      <c r="D20" s="18" t="s">
        <v>213</v>
      </c>
      <c r="E20" s="19"/>
      <c r="F20" s="20" t="s">
        <v>212</v>
      </c>
      <c r="G20" s="20" t="s">
        <v>212</v>
      </c>
      <c r="H20" s="20" t="s">
        <v>212</v>
      </c>
      <c r="I20" s="20">
        <v>1</v>
      </c>
      <c r="J20" s="20">
        <v>2</v>
      </c>
      <c r="K20" s="120" t="s">
        <v>201</v>
      </c>
      <c r="L20" s="20">
        <v>2</v>
      </c>
      <c r="M20" s="20">
        <v>3</v>
      </c>
      <c r="N20" s="120" t="s">
        <v>201</v>
      </c>
      <c r="O20" s="20">
        <v>1</v>
      </c>
      <c r="P20" s="20">
        <v>5</v>
      </c>
      <c r="Q20" s="120" t="s">
        <v>201</v>
      </c>
      <c r="R20" s="20">
        <v>1</v>
      </c>
      <c r="S20" s="20">
        <v>5</v>
      </c>
      <c r="T20" s="120" t="s">
        <v>201</v>
      </c>
    </row>
    <row r="21" spans="1:20" ht="11.45" customHeight="1" x14ac:dyDescent="0.15">
      <c r="A21" s="58"/>
      <c r="B21" s="50">
        <v>52</v>
      </c>
      <c r="C21" s="51"/>
      <c r="D21" s="188" t="s">
        <v>5</v>
      </c>
      <c r="E21" s="52"/>
      <c r="F21" s="53">
        <v>154</v>
      </c>
      <c r="G21" s="53">
        <v>1485</v>
      </c>
      <c r="H21" s="53">
        <v>23779586</v>
      </c>
      <c r="I21" s="53">
        <v>101</v>
      </c>
      <c r="J21" s="53">
        <v>918</v>
      </c>
      <c r="K21" s="119">
        <v>11501005</v>
      </c>
      <c r="L21" s="53">
        <v>97</v>
      </c>
      <c r="M21" s="53">
        <v>826</v>
      </c>
      <c r="N21" s="119">
        <v>11501645</v>
      </c>
      <c r="O21" s="53">
        <v>96</v>
      </c>
      <c r="P21" s="53">
        <v>961</v>
      </c>
      <c r="Q21" s="119">
        <v>13493446</v>
      </c>
      <c r="R21" s="53">
        <v>93</v>
      </c>
      <c r="S21" s="53">
        <v>861</v>
      </c>
      <c r="T21" s="119">
        <v>9494409</v>
      </c>
    </row>
    <row r="22" spans="1:20" s="57" customFormat="1" ht="11.45" customHeight="1" x14ac:dyDescent="0.15">
      <c r="A22" s="15"/>
      <c r="B22" s="16">
        <v>521</v>
      </c>
      <c r="C22" s="17"/>
      <c r="D22" s="18" t="s">
        <v>6</v>
      </c>
      <c r="E22" s="19"/>
      <c r="F22" s="20">
        <v>88</v>
      </c>
      <c r="G22" s="20">
        <v>761</v>
      </c>
      <c r="H22" s="20">
        <v>16690650</v>
      </c>
      <c r="I22" s="20">
        <v>50</v>
      </c>
      <c r="J22" s="20">
        <v>455</v>
      </c>
      <c r="K22" s="120">
        <v>6240170</v>
      </c>
      <c r="L22" s="20">
        <v>55</v>
      </c>
      <c r="M22" s="20">
        <v>447</v>
      </c>
      <c r="N22" s="120">
        <v>7387239</v>
      </c>
      <c r="O22" s="20">
        <v>50</v>
      </c>
      <c r="P22" s="20">
        <v>518</v>
      </c>
      <c r="Q22" s="120">
        <v>8447472</v>
      </c>
      <c r="R22" s="20">
        <v>45</v>
      </c>
      <c r="S22" s="20">
        <v>472</v>
      </c>
      <c r="T22" s="120">
        <v>5001003</v>
      </c>
    </row>
    <row r="23" spans="1:20" ht="11.45" customHeight="1" x14ac:dyDescent="0.15">
      <c r="A23" s="15"/>
      <c r="B23" s="16">
        <v>522</v>
      </c>
      <c r="C23" s="17"/>
      <c r="D23" s="18" t="s">
        <v>7</v>
      </c>
      <c r="E23" s="19"/>
      <c r="F23" s="20">
        <v>66</v>
      </c>
      <c r="G23" s="20">
        <v>724</v>
      </c>
      <c r="H23" s="20">
        <v>7088936</v>
      </c>
      <c r="I23" s="20">
        <v>51</v>
      </c>
      <c r="J23" s="20">
        <v>463</v>
      </c>
      <c r="K23" s="120">
        <v>5260835</v>
      </c>
      <c r="L23" s="20">
        <v>42</v>
      </c>
      <c r="M23" s="20">
        <v>379</v>
      </c>
      <c r="N23" s="120">
        <v>4114406</v>
      </c>
      <c r="O23" s="20">
        <v>46</v>
      </c>
      <c r="P23" s="20">
        <v>443</v>
      </c>
      <c r="Q23" s="120">
        <v>5045974</v>
      </c>
      <c r="R23" s="20">
        <v>48</v>
      </c>
      <c r="S23" s="20">
        <v>389</v>
      </c>
      <c r="T23" s="120">
        <v>4493406</v>
      </c>
    </row>
    <row r="24" spans="1:20" ht="11.45" customHeight="1" x14ac:dyDescent="0.15">
      <c r="A24" s="58"/>
      <c r="B24" s="50">
        <v>53</v>
      </c>
      <c r="C24" s="51"/>
      <c r="D24" s="129" t="s">
        <v>100</v>
      </c>
      <c r="E24" s="52"/>
      <c r="F24" s="53">
        <v>139</v>
      </c>
      <c r="G24" s="53">
        <v>1089</v>
      </c>
      <c r="H24" s="53">
        <v>7910877</v>
      </c>
      <c r="I24" s="53">
        <v>98</v>
      </c>
      <c r="J24" s="53">
        <v>746</v>
      </c>
      <c r="K24" s="119">
        <v>6116019</v>
      </c>
      <c r="L24" s="53">
        <v>98</v>
      </c>
      <c r="M24" s="53">
        <v>604</v>
      </c>
      <c r="N24" s="119">
        <v>6506012</v>
      </c>
      <c r="O24" s="53">
        <v>104</v>
      </c>
      <c r="P24" s="53">
        <v>696</v>
      </c>
      <c r="Q24" s="119">
        <v>5873236</v>
      </c>
      <c r="R24" s="53">
        <v>117</v>
      </c>
      <c r="S24" s="53">
        <v>749</v>
      </c>
      <c r="T24" s="119">
        <v>7081668</v>
      </c>
    </row>
    <row r="25" spans="1:20" ht="11.45" customHeight="1" x14ac:dyDescent="0.15">
      <c r="A25" s="15"/>
      <c r="B25" s="16">
        <v>531</v>
      </c>
      <c r="C25" s="17"/>
      <c r="D25" s="18" t="s">
        <v>8</v>
      </c>
      <c r="E25" s="19"/>
      <c r="F25" s="20">
        <v>69</v>
      </c>
      <c r="G25" s="20">
        <v>672</v>
      </c>
      <c r="H25" s="20">
        <v>4296032</v>
      </c>
      <c r="I25" s="20">
        <v>41</v>
      </c>
      <c r="J25" s="20">
        <v>325</v>
      </c>
      <c r="K25" s="120">
        <v>2716530</v>
      </c>
      <c r="L25" s="20">
        <v>37</v>
      </c>
      <c r="M25" s="20">
        <v>207</v>
      </c>
      <c r="N25" s="120">
        <v>2045536</v>
      </c>
      <c r="O25" s="20">
        <v>39</v>
      </c>
      <c r="P25" s="20">
        <v>274</v>
      </c>
      <c r="Q25" s="120">
        <v>2271530</v>
      </c>
      <c r="R25" s="20">
        <v>47</v>
      </c>
      <c r="S25" s="20">
        <v>310</v>
      </c>
      <c r="T25" s="120">
        <v>3293753</v>
      </c>
    </row>
    <row r="26" spans="1:20" ht="11.45" customHeight="1" x14ac:dyDescent="0.15">
      <c r="A26" s="15"/>
      <c r="B26" s="16">
        <v>532</v>
      </c>
      <c r="C26" s="17"/>
      <c r="D26" s="18" t="s">
        <v>9</v>
      </c>
      <c r="E26" s="19"/>
      <c r="F26" s="20">
        <v>30</v>
      </c>
      <c r="G26" s="20">
        <v>121</v>
      </c>
      <c r="H26" s="20">
        <v>814758</v>
      </c>
      <c r="I26" s="20">
        <v>25</v>
      </c>
      <c r="J26" s="20">
        <v>126</v>
      </c>
      <c r="K26" s="120">
        <v>858228</v>
      </c>
      <c r="L26" s="20">
        <v>20</v>
      </c>
      <c r="M26" s="20">
        <v>83</v>
      </c>
      <c r="N26" s="120">
        <v>400326</v>
      </c>
      <c r="O26" s="20">
        <v>27</v>
      </c>
      <c r="P26" s="20">
        <v>146</v>
      </c>
      <c r="Q26" s="120">
        <v>800883</v>
      </c>
      <c r="R26" s="20">
        <v>24</v>
      </c>
      <c r="S26" s="20">
        <v>104</v>
      </c>
      <c r="T26" s="120">
        <v>440509</v>
      </c>
    </row>
    <row r="27" spans="1:20" ht="11.45" customHeight="1" x14ac:dyDescent="0.15">
      <c r="A27" s="15"/>
      <c r="B27" s="16">
        <v>533</v>
      </c>
      <c r="C27" s="17"/>
      <c r="D27" s="18" t="s">
        <v>214</v>
      </c>
      <c r="E27" s="19"/>
      <c r="F27" s="20">
        <v>16</v>
      </c>
      <c r="G27" s="20">
        <v>103</v>
      </c>
      <c r="H27" s="20">
        <v>1744262</v>
      </c>
      <c r="I27" s="20">
        <v>11</v>
      </c>
      <c r="J27" s="20">
        <v>140</v>
      </c>
      <c r="K27" s="120">
        <v>1459402</v>
      </c>
      <c r="L27" s="20">
        <v>18</v>
      </c>
      <c r="M27" s="20">
        <v>132</v>
      </c>
      <c r="N27" s="120">
        <v>3084972</v>
      </c>
      <c r="O27" s="20">
        <v>15</v>
      </c>
      <c r="P27" s="20">
        <v>106</v>
      </c>
      <c r="Q27" s="120">
        <v>2050455</v>
      </c>
      <c r="R27" s="20">
        <v>17</v>
      </c>
      <c r="S27" s="20">
        <v>117</v>
      </c>
      <c r="T27" s="120">
        <v>1720733</v>
      </c>
    </row>
    <row r="28" spans="1:20" ht="11.45" customHeight="1" x14ac:dyDescent="0.15">
      <c r="A28" s="15"/>
      <c r="B28" s="16">
        <v>534</v>
      </c>
      <c r="C28" s="17"/>
      <c r="D28" s="18" t="s">
        <v>215</v>
      </c>
      <c r="E28" s="19"/>
      <c r="F28" s="20">
        <v>12</v>
      </c>
      <c r="G28" s="20">
        <v>82</v>
      </c>
      <c r="H28" s="20">
        <v>797546</v>
      </c>
      <c r="I28" s="20">
        <v>9</v>
      </c>
      <c r="J28" s="20">
        <v>65</v>
      </c>
      <c r="K28" s="120" t="s">
        <v>201</v>
      </c>
      <c r="L28" s="20">
        <v>13</v>
      </c>
      <c r="M28" s="20">
        <v>63</v>
      </c>
      <c r="N28" s="120">
        <v>675982</v>
      </c>
      <c r="O28" s="20">
        <v>11</v>
      </c>
      <c r="P28" s="20">
        <v>47</v>
      </c>
      <c r="Q28" s="120">
        <v>417345</v>
      </c>
      <c r="R28" s="20">
        <v>13</v>
      </c>
      <c r="S28" s="20">
        <v>69</v>
      </c>
      <c r="T28" s="120">
        <v>699371</v>
      </c>
    </row>
    <row r="29" spans="1:20" s="57" customFormat="1" ht="11.45" customHeight="1" x14ac:dyDescent="0.15">
      <c r="A29" s="15"/>
      <c r="B29" s="16">
        <v>535</v>
      </c>
      <c r="C29" s="17"/>
      <c r="D29" s="18" t="s">
        <v>216</v>
      </c>
      <c r="E29" s="19"/>
      <c r="F29" s="20">
        <v>3</v>
      </c>
      <c r="G29" s="20">
        <v>20</v>
      </c>
      <c r="H29" s="20">
        <v>54200</v>
      </c>
      <c r="I29" s="20">
        <v>1</v>
      </c>
      <c r="J29" s="20">
        <v>2</v>
      </c>
      <c r="K29" s="120" t="s">
        <v>201</v>
      </c>
      <c r="L29" s="20">
        <v>2</v>
      </c>
      <c r="M29" s="20">
        <v>9</v>
      </c>
      <c r="N29" s="120" t="s">
        <v>201</v>
      </c>
      <c r="O29" s="20">
        <v>2</v>
      </c>
      <c r="P29" s="20">
        <v>5</v>
      </c>
      <c r="Q29" s="120" t="s">
        <v>201</v>
      </c>
      <c r="R29" s="20">
        <v>3</v>
      </c>
      <c r="S29" s="20">
        <v>17</v>
      </c>
      <c r="T29" s="120">
        <v>572486</v>
      </c>
    </row>
    <row r="30" spans="1:20" ht="11.45" customHeight="1" x14ac:dyDescent="0.15">
      <c r="A30" s="15"/>
      <c r="B30" s="16">
        <v>536</v>
      </c>
      <c r="C30" s="17"/>
      <c r="D30" s="18" t="s">
        <v>217</v>
      </c>
      <c r="E30" s="19"/>
      <c r="F30" s="20">
        <v>9</v>
      </c>
      <c r="G30" s="20">
        <v>91</v>
      </c>
      <c r="H30" s="20">
        <v>204079</v>
      </c>
      <c r="I30" s="20">
        <v>11</v>
      </c>
      <c r="J30" s="20">
        <v>88</v>
      </c>
      <c r="K30" s="120">
        <v>558723</v>
      </c>
      <c r="L30" s="20">
        <v>8</v>
      </c>
      <c r="M30" s="20">
        <v>110</v>
      </c>
      <c r="N30" s="120" t="s">
        <v>201</v>
      </c>
      <c r="O30" s="20">
        <v>10</v>
      </c>
      <c r="P30" s="20">
        <v>118</v>
      </c>
      <c r="Q30" s="120" t="s">
        <v>201</v>
      </c>
      <c r="R30" s="20">
        <v>13</v>
      </c>
      <c r="S30" s="20">
        <v>132</v>
      </c>
      <c r="T30" s="120">
        <v>354816</v>
      </c>
    </row>
    <row r="31" spans="1:20" ht="11.45" customHeight="1" x14ac:dyDescent="0.15">
      <c r="A31" s="58"/>
      <c r="B31" s="50">
        <v>54</v>
      </c>
      <c r="C31" s="51"/>
      <c r="D31" s="188" t="s">
        <v>12</v>
      </c>
      <c r="E31" s="52"/>
      <c r="F31" s="53">
        <v>174</v>
      </c>
      <c r="G31" s="53">
        <v>1259</v>
      </c>
      <c r="H31" s="53">
        <v>6312553</v>
      </c>
      <c r="I31" s="53">
        <v>132</v>
      </c>
      <c r="J31" s="53">
        <v>901</v>
      </c>
      <c r="K31" s="119">
        <v>4456427</v>
      </c>
      <c r="L31" s="53">
        <v>143</v>
      </c>
      <c r="M31" s="53">
        <v>978</v>
      </c>
      <c r="N31" s="119">
        <v>4589541</v>
      </c>
      <c r="O31" s="53">
        <v>142</v>
      </c>
      <c r="P31" s="53">
        <v>1012</v>
      </c>
      <c r="Q31" s="119">
        <v>5104513</v>
      </c>
      <c r="R31" s="53">
        <v>127</v>
      </c>
      <c r="S31" s="53">
        <v>957</v>
      </c>
      <c r="T31" s="119">
        <v>5377668</v>
      </c>
    </row>
    <row r="32" spans="1:20" ht="11.45" customHeight="1" x14ac:dyDescent="0.15">
      <c r="A32" s="15"/>
      <c r="B32" s="16">
        <v>541</v>
      </c>
      <c r="C32" s="17"/>
      <c r="D32" s="18" t="s">
        <v>218</v>
      </c>
      <c r="E32" s="19"/>
      <c r="F32" s="20">
        <v>57</v>
      </c>
      <c r="G32" s="20">
        <v>378</v>
      </c>
      <c r="H32" s="20">
        <v>1953651</v>
      </c>
      <c r="I32" s="20">
        <v>47</v>
      </c>
      <c r="J32" s="20">
        <v>238</v>
      </c>
      <c r="K32" s="120">
        <v>1078419</v>
      </c>
      <c r="L32" s="20">
        <v>54</v>
      </c>
      <c r="M32" s="20">
        <v>281</v>
      </c>
      <c r="N32" s="120">
        <v>1385979</v>
      </c>
      <c r="O32" s="20">
        <v>56</v>
      </c>
      <c r="P32" s="20">
        <v>345</v>
      </c>
      <c r="Q32" s="120">
        <v>1551831</v>
      </c>
      <c r="R32" s="20">
        <v>53</v>
      </c>
      <c r="S32" s="20">
        <v>284</v>
      </c>
      <c r="T32" s="120">
        <v>1552344</v>
      </c>
    </row>
    <row r="33" spans="1:20" ht="11.45" customHeight="1" x14ac:dyDescent="0.15">
      <c r="A33" s="15"/>
      <c r="B33" s="16">
        <v>542</v>
      </c>
      <c r="C33" s="17"/>
      <c r="D33" s="18" t="s">
        <v>14</v>
      </c>
      <c r="E33" s="19"/>
      <c r="F33" s="20">
        <v>44</v>
      </c>
      <c r="G33" s="20">
        <v>451</v>
      </c>
      <c r="H33" s="20">
        <v>1563070</v>
      </c>
      <c r="I33" s="20">
        <v>31</v>
      </c>
      <c r="J33" s="20">
        <v>357</v>
      </c>
      <c r="K33" s="120">
        <v>1428038</v>
      </c>
      <c r="L33" s="20">
        <v>34</v>
      </c>
      <c r="M33" s="20">
        <v>431</v>
      </c>
      <c r="N33" s="120">
        <v>1617389</v>
      </c>
      <c r="O33" s="20">
        <v>32</v>
      </c>
      <c r="P33" s="20">
        <v>366</v>
      </c>
      <c r="Q33" s="120">
        <v>1442729</v>
      </c>
      <c r="R33" s="20">
        <v>31</v>
      </c>
      <c r="S33" s="20">
        <v>418</v>
      </c>
      <c r="T33" s="120">
        <v>1866128</v>
      </c>
    </row>
    <row r="34" spans="1:20" s="57" customFormat="1" ht="11.45" customHeight="1" x14ac:dyDescent="0.15">
      <c r="A34" s="15"/>
      <c r="B34" s="16">
        <v>543</v>
      </c>
      <c r="C34" s="17"/>
      <c r="D34" s="18" t="s">
        <v>15</v>
      </c>
      <c r="E34" s="19"/>
      <c r="F34" s="20">
        <v>48</v>
      </c>
      <c r="G34" s="20">
        <v>267</v>
      </c>
      <c r="H34" s="20">
        <v>1508506</v>
      </c>
      <c r="I34" s="20">
        <v>32</v>
      </c>
      <c r="J34" s="20">
        <v>161</v>
      </c>
      <c r="K34" s="120">
        <v>846500</v>
      </c>
      <c r="L34" s="20">
        <v>32</v>
      </c>
      <c r="M34" s="20">
        <v>157</v>
      </c>
      <c r="N34" s="120">
        <v>767161</v>
      </c>
      <c r="O34" s="20">
        <v>33</v>
      </c>
      <c r="P34" s="20">
        <v>178</v>
      </c>
      <c r="Q34" s="120">
        <v>1077566</v>
      </c>
      <c r="R34" s="20">
        <v>24</v>
      </c>
      <c r="S34" s="20">
        <v>173</v>
      </c>
      <c r="T34" s="120">
        <v>944650</v>
      </c>
    </row>
    <row r="35" spans="1:20" ht="11.45" customHeight="1" x14ac:dyDescent="0.15">
      <c r="A35" s="15"/>
      <c r="B35" s="16">
        <v>549</v>
      </c>
      <c r="C35" s="17"/>
      <c r="D35" s="18" t="s">
        <v>219</v>
      </c>
      <c r="E35" s="19"/>
      <c r="F35" s="20">
        <v>25</v>
      </c>
      <c r="G35" s="20">
        <v>163</v>
      </c>
      <c r="H35" s="20">
        <v>1287326</v>
      </c>
      <c r="I35" s="20">
        <v>22</v>
      </c>
      <c r="J35" s="20">
        <v>145</v>
      </c>
      <c r="K35" s="120">
        <v>1103470</v>
      </c>
      <c r="L35" s="20">
        <v>23</v>
      </c>
      <c r="M35" s="20">
        <v>109</v>
      </c>
      <c r="N35" s="120">
        <v>819012</v>
      </c>
      <c r="O35" s="20">
        <v>21</v>
      </c>
      <c r="P35" s="20">
        <v>123</v>
      </c>
      <c r="Q35" s="120">
        <v>1032387</v>
      </c>
      <c r="R35" s="20">
        <v>19</v>
      </c>
      <c r="S35" s="20">
        <v>82</v>
      </c>
      <c r="T35" s="120">
        <v>1014546</v>
      </c>
    </row>
    <row r="36" spans="1:20" ht="11.45" customHeight="1" x14ac:dyDescent="0.15">
      <c r="A36" s="58"/>
      <c r="B36" s="50">
        <v>55</v>
      </c>
      <c r="C36" s="51"/>
      <c r="D36" s="188" t="s">
        <v>16</v>
      </c>
      <c r="E36" s="51"/>
      <c r="F36" s="53">
        <v>121</v>
      </c>
      <c r="G36" s="53">
        <v>856</v>
      </c>
      <c r="H36" s="53" t="s">
        <v>201</v>
      </c>
      <c r="I36" s="53">
        <v>96</v>
      </c>
      <c r="J36" s="53">
        <v>675</v>
      </c>
      <c r="K36" s="119">
        <v>6348966</v>
      </c>
      <c r="L36" s="53">
        <v>99</v>
      </c>
      <c r="M36" s="53">
        <v>714</v>
      </c>
      <c r="N36" s="119">
        <v>7430480</v>
      </c>
      <c r="O36" s="53">
        <v>119</v>
      </c>
      <c r="P36" s="53">
        <v>854</v>
      </c>
      <c r="Q36" s="119">
        <v>9026801</v>
      </c>
      <c r="R36" s="53">
        <v>111</v>
      </c>
      <c r="S36" s="53">
        <v>735</v>
      </c>
      <c r="T36" s="119">
        <v>9021285</v>
      </c>
    </row>
    <row r="37" spans="1:20" ht="11.45" customHeight="1" x14ac:dyDescent="0.15">
      <c r="A37" s="15"/>
      <c r="B37" s="16">
        <v>551</v>
      </c>
      <c r="C37" s="19"/>
      <c r="D37" s="18" t="s">
        <v>17</v>
      </c>
      <c r="E37" s="19"/>
      <c r="F37" s="20">
        <v>14</v>
      </c>
      <c r="G37" s="20">
        <v>74</v>
      </c>
      <c r="H37" s="20" t="s">
        <v>201</v>
      </c>
      <c r="I37" s="20">
        <v>8</v>
      </c>
      <c r="J37" s="20">
        <v>64</v>
      </c>
      <c r="K37" s="120">
        <v>71995</v>
      </c>
      <c r="L37" s="20">
        <v>6</v>
      </c>
      <c r="M37" s="20">
        <v>34</v>
      </c>
      <c r="N37" s="120">
        <v>110120</v>
      </c>
      <c r="O37" s="20">
        <v>12</v>
      </c>
      <c r="P37" s="20">
        <v>60</v>
      </c>
      <c r="Q37" s="120">
        <v>619054</v>
      </c>
      <c r="R37" s="20">
        <v>11</v>
      </c>
      <c r="S37" s="20">
        <v>48</v>
      </c>
      <c r="T37" s="120">
        <v>548200</v>
      </c>
    </row>
    <row r="38" spans="1:20" ht="11.45" customHeight="1" x14ac:dyDescent="0.15">
      <c r="A38" s="15"/>
      <c r="B38" s="16">
        <v>552</v>
      </c>
      <c r="C38" s="19"/>
      <c r="D38" s="18" t="s">
        <v>18</v>
      </c>
      <c r="E38" s="19"/>
      <c r="F38" s="20">
        <v>39</v>
      </c>
      <c r="G38" s="20">
        <v>336</v>
      </c>
      <c r="H38" s="20">
        <v>3302208</v>
      </c>
      <c r="I38" s="20">
        <v>34</v>
      </c>
      <c r="J38" s="20">
        <v>274</v>
      </c>
      <c r="K38" s="120">
        <v>3731700</v>
      </c>
      <c r="L38" s="20">
        <v>39</v>
      </c>
      <c r="M38" s="20">
        <v>339</v>
      </c>
      <c r="N38" s="120">
        <v>5276382</v>
      </c>
      <c r="O38" s="20">
        <v>52</v>
      </c>
      <c r="P38" s="20">
        <v>466</v>
      </c>
      <c r="Q38" s="120">
        <v>5446123</v>
      </c>
      <c r="R38" s="20">
        <v>39</v>
      </c>
      <c r="S38" s="20">
        <v>315</v>
      </c>
      <c r="T38" s="120">
        <v>4400560</v>
      </c>
    </row>
    <row r="39" spans="1:20" ht="11.25" customHeight="1" x14ac:dyDescent="0.15">
      <c r="A39" s="15"/>
      <c r="B39" s="16">
        <v>553</v>
      </c>
      <c r="C39" s="19"/>
      <c r="D39" s="18" t="s">
        <v>220</v>
      </c>
      <c r="E39" s="19"/>
      <c r="F39" s="20">
        <v>10</v>
      </c>
      <c r="G39" s="20">
        <v>38</v>
      </c>
      <c r="H39" s="20" t="s">
        <v>221</v>
      </c>
      <c r="I39" s="20">
        <v>7</v>
      </c>
      <c r="J39" s="20">
        <v>27</v>
      </c>
      <c r="K39" s="120">
        <v>118629</v>
      </c>
      <c r="L39" s="20">
        <v>12</v>
      </c>
      <c r="M39" s="20">
        <v>48</v>
      </c>
      <c r="N39" s="120">
        <v>211249</v>
      </c>
      <c r="O39" s="20">
        <v>10</v>
      </c>
      <c r="P39" s="20">
        <v>46</v>
      </c>
      <c r="Q39" s="120">
        <v>196855</v>
      </c>
      <c r="R39" s="20">
        <v>4</v>
      </c>
      <c r="S39" s="20">
        <v>33</v>
      </c>
      <c r="T39" s="120">
        <v>255340</v>
      </c>
    </row>
    <row r="40" spans="1:20" s="57" customFormat="1" ht="11.45" customHeight="1" x14ac:dyDescent="0.15">
      <c r="A40" s="15"/>
      <c r="B40" s="16">
        <v>559</v>
      </c>
      <c r="C40" s="19"/>
      <c r="D40" s="18" t="s">
        <v>19</v>
      </c>
      <c r="E40" s="19"/>
      <c r="F40" s="20">
        <v>58</v>
      </c>
      <c r="G40" s="20">
        <v>408</v>
      </c>
      <c r="H40" s="20">
        <v>3634252</v>
      </c>
      <c r="I40" s="20">
        <v>47</v>
      </c>
      <c r="J40" s="20">
        <v>310</v>
      </c>
      <c r="K40" s="120">
        <v>2426642</v>
      </c>
      <c r="L40" s="20">
        <v>42</v>
      </c>
      <c r="M40" s="20">
        <v>293</v>
      </c>
      <c r="N40" s="120">
        <v>1832729</v>
      </c>
      <c r="O40" s="20">
        <v>45</v>
      </c>
      <c r="P40" s="20">
        <v>282</v>
      </c>
      <c r="Q40" s="120">
        <v>2764769</v>
      </c>
      <c r="R40" s="20">
        <v>57</v>
      </c>
      <c r="S40" s="20">
        <v>339</v>
      </c>
      <c r="T40" s="120">
        <v>3817185</v>
      </c>
    </row>
    <row r="41" spans="1:20" s="57" customFormat="1" ht="3" customHeight="1" x14ac:dyDescent="0.15">
      <c r="A41" s="15"/>
      <c r="B41" s="16"/>
      <c r="C41" s="19"/>
      <c r="D41" s="18"/>
      <c r="E41" s="19"/>
      <c r="F41" s="20"/>
      <c r="G41" s="20"/>
      <c r="H41" s="20"/>
      <c r="I41" s="20"/>
      <c r="J41" s="20"/>
      <c r="K41" s="120"/>
      <c r="L41" s="20"/>
      <c r="M41" s="20"/>
      <c r="N41" s="120"/>
      <c r="O41" s="20"/>
      <c r="P41" s="20"/>
      <c r="Q41" s="120"/>
      <c r="R41" s="20"/>
      <c r="S41" s="20"/>
      <c r="T41" s="120"/>
    </row>
    <row r="42" spans="1:20" ht="11.45" customHeight="1" x14ac:dyDescent="0.15">
      <c r="A42" s="83"/>
      <c r="B42" s="397" t="s">
        <v>149</v>
      </c>
      <c r="C42" s="397"/>
      <c r="D42" s="397"/>
      <c r="E42" s="83"/>
      <c r="F42" s="55">
        <v>1573</v>
      </c>
      <c r="G42" s="55">
        <v>11422</v>
      </c>
      <c r="H42" s="53">
        <v>18721195</v>
      </c>
      <c r="I42" s="55">
        <v>1033</v>
      </c>
      <c r="J42" s="55">
        <v>7723</v>
      </c>
      <c r="K42" s="119">
        <v>13964899</v>
      </c>
      <c r="L42" s="55">
        <v>1119</v>
      </c>
      <c r="M42" s="55">
        <v>9073</v>
      </c>
      <c r="N42" s="119">
        <v>17764995</v>
      </c>
      <c r="O42" s="55">
        <v>1168</v>
      </c>
      <c r="P42" s="55">
        <v>9557</v>
      </c>
      <c r="Q42" s="119">
        <v>19878215</v>
      </c>
      <c r="R42" s="55">
        <v>1097</v>
      </c>
      <c r="S42" s="55">
        <v>8892</v>
      </c>
      <c r="T42" s="119">
        <v>18024454</v>
      </c>
    </row>
    <row r="43" spans="1:20" ht="11.45" customHeight="1" x14ac:dyDescent="0.15">
      <c r="A43" s="58"/>
      <c r="B43" s="50">
        <v>56</v>
      </c>
      <c r="C43" s="51"/>
      <c r="D43" s="188" t="s">
        <v>20</v>
      </c>
      <c r="E43" s="51"/>
      <c r="F43" s="55">
        <v>6</v>
      </c>
      <c r="G43" s="55">
        <v>617</v>
      </c>
      <c r="H43" s="53">
        <v>1015581</v>
      </c>
      <c r="I43" s="55">
        <v>3</v>
      </c>
      <c r="J43" s="55">
        <v>528</v>
      </c>
      <c r="K43" s="119">
        <v>833511</v>
      </c>
      <c r="L43" s="55">
        <v>5</v>
      </c>
      <c r="M43" s="55">
        <v>540</v>
      </c>
      <c r="N43" s="119">
        <v>865000</v>
      </c>
      <c r="O43" s="55">
        <v>2</v>
      </c>
      <c r="P43" s="55">
        <v>511</v>
      </c>
      <c r="Q43" s="119" t="s">
        <v>201</v>
      </c>
      <c r="R43" s="55">
        <v>1</v>
      </c>
      <c r="S43" s="55">
        <v>2</v>
      </c>
      <c r="T43" s="119" t="s">
        <v>201</v>
      </c>
    </row>
    <row r="44" spans="1:20" s="57" customFormat="1" ht="11.45" customHeight="1" x14ac:dyDescent="0.15">
      <c r="A44" s="15"/>
      <c r="B44" s="16">
        <v>561</v>
      </c>
      <c r="C44" s="17"/>
      <c r="D44" s="18" t="s">
        <v>94</v>
      </c>
      <c r="E44" s="19"/>
      <c r="F44" s="20">
        <v>2</v>
      </c>
      <c r="G44" s="20">
        <v>592</v>
      </c>
      <c r="H44" s="20" t="s">
        <v>201</v>
      </c>
      <c r="I44" s="20">
        <v>2</v>
      </c>
      <c r="J44" s="20">
        <v>525</v>
      </c>
      <c r="K44" s="120" t="s">
        <v>201</v>
      </c>
      <c r="L44" s="20">
        <v>2</v>
      </c>
      <c r="M44" s="20">
        <v>526</v>
      </c>
      <c r="N44" s="120" t="s">
        <v>201</v>
      </c>
      <c r="O44" s="20">
        <v>2</v>
      </c>
      <c r="P44" s="20">
        <v>511</v>
      </c>
      <c r="Q44" s="120" t="s">
        <v>201</v>
      </c>
      <c r="R44" s="20">
        <v>0</v>
      </c>
      <c r="S44" s="20">
        <v>0</v>
      </c>
      <c r="T44" s="120">
        <v>0</v>
      </c>
    </row>
    <row r="45" spans="1:20" ht="11.45" customHeight="1" x14ac:dyDescent="0.15">
      <c r="A45" s="15"/>
      <c r="B45" s="16">
        <v>569</v>
      </c>
      <c r="C45" s="17"/>
      <c r="D45" s="18" t="s">
        <v>95</v>
      </c>
      <c r="E45" s="22"/>
      <c r="F45" s="20">
        <v>4</v>
      </c>
      <c r="G45" s="20">
        <v>25</v>
      </c>
      <c r="H45" s="20" t="s">
        <v>201</v>
      </c>
      <c r="I45" s="20">
        <v>1</v>
      </c>
      <c r="J45" s="20">
        <v>3</v>
      </c>
      <c r="K45" s="120" t="s">
        <v>201</v>
      </c>
      <c r="L45" s="20">
        <v>3</v>
      </c>
      <c r="M45" s="20">
        <v>14</v>
      </c>
      <c r="N45" s="120" t="s">
        <v>201</v>
      </c>
      <c r="O45" s="20">
        <v>0</v>
      </c>
      <c r="P45" s="20">
        <v>0</v>
      </c>
      <c r="Q45" s="120">
        <v>0</v>
      </c>
      <c r="R45" s="20">
        <v>1</v>
      </c>
      <c r="S45" s="20">
        <v>2</v>
      </c>
      <c r="T45" s="120" t="s">
        <v>201</v>
      </c>
    </row>
    <row r="46" spans="1:20" ht="11.45" customHeight="1" x14ac:dyDescent="0.15">
      <c r="A46" s="58"/>
      <c r="B46" s="50">
        <v>57</v>
      </c>
      <c r="C46" s="51"/>
      <c r="D46" s="188" t="s">
        <v>21</v>
      </c>
      <c r="E46" s="51"/>
      <c r="F46" s="55">
        <v>198</v>
      </c>
      <c r="G46" s="55">
        <v>772</v>
      </c>
      <c r="H46" s="53">
        <v>1022924</v>
      </c>
      <c r="I46" s="55">
        <v>130</v>
      </c>
      <c r="J46" s="55">
        <v>560</v>
      </c>
      <c r="K46" s="119">
        <v>1042796</v>
      </c>
      <c r="L46" s="55">
        <v>140</v>
      </c>
      <c r="M46" s="55">
        <v>588</v>
      </c>
      <c r="N46" s="119">
        <v>775665</v>
      </c>
      <c r="O46" s="55">
        <v>129</v>
      </c>
      <c r="P46" s="55">
        <v>586</v>
      </c>
      <c r="Q46" s="119">
        <v>887187</v>
      </c>
      <c r="R46" s="55">
        <v>122</v>
      </c>
      <c r="S46" s="55">
        <v>554</v>
      </c>
      <c r="T46" s="119">
        <v>901306</v>
      </c>
    </row>
    <row r="47" spans="1:20" ht="11.45" customHeight="1" x14ac:dyDescent="0.15">
      <c r="A47" s="15"/>
      <c r="B47" s="16">
        <v>571</v>
      </c>
      <c r="C47" s="17"/>
      <c r="D47" s="18" t="s">
        <v>22</v>
      </c>
      <c r="E47" s="19"/>
      <c r="F47" s="20">
        <v>31</v>
      </c>
      <c r="G47" s="20">
        <v>88</v>
      </c>
      <c r="H47" s="20">
        <v>72585</v>
      </c>
      <c r="I47" s="20">
        <v>18</v>
      </c>
      <c r="J47" s="20">
        <v>61</v>
      </c>
      <c r="K47" s="120">
        <v>59802</v>
      </c>
      <c r="L47" s="20">
        <v>14</v>
      </c>
      <c r="M47" s="20">
        <v>51</v>
      </c>
      <c r="N47" s="120">
        <v>56967</v>
      </c>
      <c r="O47" s="20">
        <v>18</v>
      </c>
      <c r="P47" s="20">
        <v>42</v>
      </c>
      <c r="Q47" s="120">
        <v>36263</v>
      </c>
      <c r="R47" s="20">
        <v>13</v>
      </c>
      <c r="S47" s="20">
        <v>36</v>
      </c>
      <c r="T47" s="120">
        <v>18844</v>
      </c>
    </row>
    <row r="48" spans="1:20" ht="11.45" customHeight="1" x14ac:dyDescent="0.15">
      <c r="A48" s="15"/>
      <c r="B48" s="16">
        <v>572</v>
      </c>
      <c r="C48" s="19"/>
      <c r="D48" s="18" t="s">
        <v>23</v>
      </c>
      <c r="E48" s="19"/>
      <c r="F48" s="20">
        <v>32</v>
      </c>
      <c r="G48" s="20">
        <v>107</v>
      </c>
      <c r="H48" s="20">
        <v>142063</v>
      </c>
      <c r="I48" s="20">
        <v>19</v>
      </c>
      <c r="J48" s="20">
        <v>80</v>
      </c>
      <c r="K48" s="120">
        <v>126441</v>
      </c>
      <c r="L48" s="20">
        <v>22</v>
      </c>
      <c r="M48" s="20">
        <v>92</v>
      </c>
      <c r="N48" s="120">
        <v>109072</v>
      </c>
      <c r="O48" s="20">
        <v>22</v>
      </c>
      <c r="P48" s="20">
        <v>79</v>
      </c>
      <c r="Q48" s="120">
        <v>126438</v>
      </c>
      <c r="R48" s="20">
        <v>17</v>
      </c>
      <c r="S48" s="20">
        <v>82</v>
      </c>
      <c r="T48" s="120">
        <v>109810</v>
      </c>
    </row>
    <row r="49" spans="1:20" ht="11.45" customHeight="1" x14ac:dyDescent="0.15">
      <c r="A49" s="15"/>
      <c r="B49" s="16">
        <v>573</v>
      </c>
      <c r="C49" s="19"/>
      <c r="D49" s="18" t="s">
        <v>24</v>
      </c>
      <c r="E49" s="19"/>
      <c r="F49" s="20">
        <v>85</v>
      </c>
      <c r="G49" s="20">
        <v>369</v>
      </c>
      <c r="H49" s="20">
        <v>596129</v>
      </c>
      <c r="I49" s="20">
        <v>58</v>
      </c>
      <c r="J49" s="20">
        <v>243</v>
      </c>
      <c r="K49" s="120">
        <v>632913</v>
      </c>
      <c r="L49" s="20">
        <v>59</v>
      </c>
      <c r="M49" s="20">
        <v>228</v>
      </c>
      <c r="N49" s="120">
        <v>351566</v>
      </c>
      <c r="O49" s="20">
        <v>49</v>
      </c>
      <c r="P49" s="20">
        <v>226</v>
      </c>
      <c r="Q49" s="120">
        <v>423619</v>
      </c>
      <c r="R49" s="20">
        <v>52</v>
      </c>
      <c r="S49" s="20">
        <v>231</v>
      </c>
      <c r="T49" s="120">
        <v>450737</v>
      </c>
    </row>
    <row r="50" spans="1:20" s="57" customFormat="1" ht="11.45" customHeight="1" x14ac:dyDescent="0.15">
      <c r="A50" s="15"/>
      <c r="B50" s="16">
        <v>574</v>
      </c>
      <c r="C50" s="19"/>
      <c r="D50" s="18" t="s">
        <v>25</v>
      </c>
      <c r="E50" s="19"/>
      <c r="F50" s="20">
        <v>11</v>
      </c>
      <c r="G50" s="20">
        <v>48</v>
      </c>
      <c r="H50" s="20">
        <v>62168</v>
      </c>
      <c r="I50" s="20">
        <v>9</v>
      </c>
      <c r="J50" s="20">
        <v>46</v>
      </c>
      <c r="K50" s="120">
        <v>58210</v>
      </c>
      <c r="L50" s="20">
        <v>10</v>
      </c>
      <c r="M50" s="20">
        <v>45</v>
      </c>
      <c r="N50" s="120">
        <v>66028</v>
      </c>
      <c r="O50" s="20">
        <v>10</v>
      </c>
      <c r="P50" s="20">
        <v>48</v>
      </c>
      <c r="Q50" s="120">
        <v>68212</v>
      </c>
      <c r="R50" s="20">
        <v>9</v>
      </c>
      <c r="S50" s="20">
        <v>33</v>
      </c>
      <c r="T50" s="120">
        <v>46424</v>
      </c>
    </row>
    <row r="51" spans="1:20" ht="11.45" customHeight="1" x14ac:dyDescent="0.15">
      <c r="A51" s="15"/>
      <c r="B51" s="16">
        <v>579</v>
      </c>
      <c r="C51" s="19"/>
      <c r="D51" s="116" t="s">
        <v>96</v>
      </c>
      <c r="E51" s="19"/>
      <c r="F51" s="20">
        <v>39</v>
      </c>
      <c r="G51" s="20">
        <v>160</v>
      </c>
      <c r="H51" s="20">
        <v>149979</v>
      </c>
      <c r="I51" s="20">
        <v>26</v>
      </c>
      <c r="J51" s="20">
        <v>130</v>
      </c>
      <c r="K51" s="120">
        <v>165430</v>
      </c>
      <c r="L51" s="20">
        <v>35</v>
      </c>
      <c r="M51" s="20">
        <v>172</v>
      </c>
      <c r="N51" s="120">
        <v>192032</v>
      </c>
      <c r="O51" s="20">
        <v>30</v>
      </c>
      <c r="P51" s="20">
        <v>191</v>
      </c>
      <c r="Q51" s="120">
        <v>232655</v>
      </c>
      <c r="R51" s="20">
        <v>31</v>
      </c>
      <c r="S51" s="20">
        <v>172</v>
      </c>
      <c r="T51" s="120">
        <v>275491</v>
      </c>
    </row>
    <row r="52" spans="1:20" ht="11.45" customHeight="1" x14ac:dyDescent="0.15">
      <c r="A52" s="58"/>
      <c r="B52" s="50">
        <v>58</v>
      </c>
      <c r="C52" s="51"/>
      <c r="D52" s="188" t="s">
        <v>26</v>
      </c>
      <c r="E52" s="51"/>
      <c r="F52" s="55">
        <v>527</v>
      </c>
      <c r="G52" s="55">
        <v>4643</v>
      </c>
      <c r="H52" s="55">
        <v>6683625</v>
      </c>
      <c r="I52" s="55">
        <v>306</v>
      </c>
      <c r="J52" s="55">
        <v>2599</v>
      </c>
      <c r="K52" s="118">
        <v>3430740</v>
      </c>
      <c r="L52" s="55">
        <v>338</v>
      </c>
      <c r="M52" s="55">
        <v>3796</v>
      </c>
      <c r="N52" s="118">
        <v>5610008</v>
      </c>
      <c r="O52" s="55">
        <v>373</v>
      </c>
      <c r="P52" s="55">
        <v>3851</v>
      </c>
      <c r="Q52" s="118">
        <v>6442974</v>
      </c>
      <c r="R52" s="55">
        <v>332</v>
      </c>
      <c r="S52" s="55">
        <v>3948</v>
      </c>
      <c r="T52" s="118">
        <v>6378721</v>
      </c>
    </row>
    <row r="53" spans="1:20" ht="11.45" customHeight="1" x14ac:dyDescent="0.15">
      <c r="A53" s="15"/>
      <c r="B53" s="16">
        <v>581</v>
      </c>
      <c r="C53" s="19"/>
      <c r="D53" s="18" t="s">
        <v>27</v>
      </c>
      <c r="E53" s="19"/>
      <c r="F53" s="20">
        <v>72</v>
      </c>
      <c r="G53" s="20">
        <v>1604</v>
      </c>
      <c r="H53" s="20">
        <v>3509622</v>
      </c>
      <c r="I53" s="20">
        <v>24</v>
      </c>
      <c r="J53" s="20">
        <v>405</v>
      </c>
      <c r="K53" s="120">
        <v>699541</v>
      </c>
      <c r="L53" s="20">
        <v>37</v>
      </c>
      <c r="M53" s="20">
        <v>1609</v>
      </c>
      <c r="N53" s="120">
        <v>3177890</v>
      </c>
      <c r="O53" s="20">
        <v>37</v>
      </c>
      <c r="P53" s="20">
        <v>1517</v>
      </c>
      <c r="Q53" s="120">
        <v>3623385</v>
      </c>
      <c r="R53" s="20">
        <v>34</v>
      </c>
      <c r="S53" s="20">
        <v>1311</v>
      </c>
      <c r="T53" s="120">
        <v>3874257</v>
      </c>
    </row>
    <row r="54" spans="1:20" ht="11.45" customHeight="1" x14ac:dyDescent="0.15">
      <c r="A54" s="15"/>
      <c r="B54" s="16">
        <v>582</v>
      </c>
      <c r="C54" s="19"/>
      <c r="D54" s="18" t="s">
        <v>222</v>
      </c>
      <c r="E54" s="19"/>
      <c r="F54" s="20">
        <v>16</v>
      </c>
      <c r="G54" s="20">
        <v>44</v>
      </c>
      <c r="H54" s="20">
        <v>50893</v>
      </c>
      <c r="I54" s="20">
        <v>11</v>
      </c>
      <c r="J54" s="20">
        <v>44</v>
      </c>
      <c r="K54" s="120">
        <v>43170</v>
      </c>
      <c r="L54" s="20">
        <v>5</v>
      </c>
      <c r="M54" s="20">
        <v>14</v>
      </c>
      <c r="N54" s="120">
        <v>18947</v>
      </c>
      <c r="O54" s="20">
        <v>10</v>
      </c>
      <c r="P54" s="20">
        <v>50</v>
      </c>
      <c r="Q54" s="120">
        <v>81384</v>
      </c>
      <c r="R54" s="20">
        <v>9</v>
      </c>
      <c r="S54" s="20">
        <v>38</v>
      </c>
      <c r="T54" s="120">
        <v>57081</v>
      </c>
    </row>
    <row r="55" spans="1:20" ht="11.45" customHeight="1" x14ac:dyDescent="0.15">
      <c r="A55" s="15"/>
      <c r="B55" s="16">
        <v>583</v>
      </c>
      <c r="C55" s="19"/>
      <c r="D55" s="18" t="s">
        <v>29</v>
      </c>
      <c r="E55" s="19"/>
      <c r="F55" s="20">
        <v>7</v>
      </c>
      <c r="G55" s="20">
        <v>18</v>
      </c>
      <c r="H55" s="20">
        <v>17305</v>
      </c>
      <c r="I55" s="20">
        <v>10</v>
      </c>
      <c r="J55" s="20">
        <v>30</v>
      </c>
      <c r="K55" s="120">
        <v>26760</v>
      </c>
      <c r="L55" s="20">
        <v>9</v>
      </c>
      <c r="M55" s="20">
        <v>30</v>
      </c>
      <c r="N55" s="120">
        <v>46848</v>
      </c>
      <c r="O55" s="20">
        <v>9</v>
      </c>
      <c r="P55" s="20">
        <v>26</v>
      </c>
      <c r="Q55" s="120">
        <v>34524</v>
      </c>
      <c r="R55" s="20">
        <v>6</v>
      </c>
      <c r="S55" s="20">
        <v>22</v>
      </c>
      <c r="T55" s="120">
        <v>33070</v>
      </c>
    </row>
    <row r="56" spans="1:20" ht="11.45" customHeight="1" x14ac:dyDescent="0.15">
      <c r="A56" s="15"/>
      <c r="B56" s="16">
        <v>584</v>
      </c>
      <c r="C56" s="19"/>
      <c r="D56" s="18" t="s">
        <v>30</v>
      </c>
      <c r="E56" s="19"/>
      <c r="F56" s="20">
        <v>47</v>
      </c>
      <c r="G56" s="20">
        <v>251</v>
      </c>
      <c r="H56" s="20">
        <v>453866</v>
      </c>
      <c r="I56" s="20">
        <v>33</v>
      </c>
      <c r="J56" s="20">
        <v>158</v>
      </c>
      <c r="K56" s="120">
        <v>290776</v>
      </c>
      <c r="L56" s="20">
        <v>35</v>
      </c>
      <c r="M56" s="20">
        <v>140</v>
      </c>
      <c r="N56" s="120">
        <v>230361</v>
      </c>
      <c r="O56" s="20">
        <v>40</v>
      </c>
      <c r="P56" s="20">
        <v>171</v>
      </c>
      <c r="Q56" s="120">
        <v>314177</v>
      </c>
      <c r="R56" s="20">
        <v>33</v>
      </c>
      <c r="S56" s="20">
        <v>138</v>
      </c>
      <c r="T56" s="120">
        <v>230785</v>
      </c>
    </row>
    <row r="57" spans="1:20" ht="11.45" customHeight="1" x14ac:dyDescent="0.15">
      <c r="A57" s="15"/>
      <c r="B57" s="16">
        <v>585</v>
      </c>
      <c r="C57" s="19"/>
      <c r="D57" s="18" t="s">
        <v>28</v>
      </c>
      <c r="E57" s="19"/>
      <c r="F57" s="20">
        <v>34</v>
      </c>
      <c r="G57" s="20">
        <v>152</v>
      </c>
      <c r="H57" s="20">
        <v>350104</v>
      </c>
      <c r="I57" s="20">
        <v>20</v>
      </c>
      <c r="J57" s="20">
        <v>71</v>
      </c>
      <c r="K57" s="120">
        <v>173520</v>
      </c>
      <c r="L57" s="20">
        <v>21</v>
      </c>
      <c r="M57" s="20">
        <v>134</v>
      </c>
      <c r="N57" s="120">
        <v>270457</v>
      </c>
      <c r="O57" s="20">
        <v>27</v>
      </c>
      <c r="P57" s="20">
        <v>106</v>
      </c>
      <c r="Q57" s="120">
        <v>217637</v>
      </c>
      <c r="R57" s="20">
        <v>16</v>
      </c>
      <c r="S57" s="20">
        <v>61</v>
      </c>
      <c r="T57" s="120">
        <v>106099</v>
      </c>
    </row>
    <row r="58" spans="1:20" s="57" customFormat="1" ht="11.45" customHeight="1" x14ac:dyDescent="0.15">
      <c r="A58" s="15"/>
      <c r="B58" s="16">
        <v>586</v>
      </c>
      <c r="C58" s="19"/>
      <c r="D58" s="18" t="s">
        <v>32</v>
      </c>
      <c r="E58" s="19"/>
      <c r="F58" s="20">
        <v>98</v>
      </c>
      <c r="G58" s="20">
        <v>481</v>
      </c>
      <c r="H58" s="20">
        <v>386526</v>
      </c>
      <c r="I58" s="20">
        <v>56</v>
      </c>
      <c r="J58" s="20">
        <v>267</v>
      </c>
      <c r="K58" s="120">
        <v>196055</v>
      </c>
      <c r="L58" s="20">
        <v>69</v>
      </c>
      <c r="M58" s="20">
        <v>430</v>
      </c>
      <c r="N58" s="120">
        <v>344366</v>
      </c>
      <c r="O58" s="20">
        <v>85</v>
      </c>
      <c r="P58" s="20">
        <v>511</v>
      </c>
      <c r="Q58" s="120">
        <v>435971</v>
      </c>
      <c r="R58" s="20">
        <v>78</v>
      </c>
      <c r="S58" s="20">
        <v>479</v>
      </c>
      <c r="T58" s="120">
        <v>353680</v>
      </c>
    </row>
    <row r="59" spans="1:20" ht="11.45" customHeight="1" x14ac:dyDescent="0.15">
      <c r="A59" s="15"/>
      <c r="B59" s="16">
        <v>589</v>
      </c>
      <c r="C59" s="19"/>
      <c r="D59" s="18" t="s">
        <v>97</v>
      </c>
      <c r="E59" s="19"/>
      <c r="F59" s="20">
        <v>253</v>
      </c>
      <c r="G59" s="20">
        <v>2093</v>
      </c>
      <c r="H59" s="20">
        <v>1915309</v>
      </c>
      <c r="I59" s="20">
        <v>152</v>
      </c>
      <c r="J59" s="20">
        <v>1624</v>
      </c>
      <c r="K59" s="120">
        <v>2000918</v>
      </c>
      <c r="L59" s="20">
        <v>162</v>
      </c>
      <c r="M59" s="20">
        <v>1439</v>
      </c>
      <c r="N59" s="120">
        <v>1521139</v>
      </c>
      <c r="O59" s="20">
        <v>165</v>
      </c>
      <c r="P59" s="20">
        <v>1470</v>
      </c>
      <c r="Q59" s="120">
        <v>1735896</v>
      </c>
      <c r="R59" s="20">
        <v>156</v>
      </c>
      <c r="S59" s="20">
        <v>1899</v>
      </c>
      <c r="T59" s="120">
        <v>1723749</v>
      </c>
    </row>
    <row r="60" spans="1:20" ht="11.45" customHeight="1" x14ac:dyDescent="0.15">
      <c r="A60" s="58"/>
      <c r="B60" s="50">
        <v>59</v>
      </c>
      <c r="C60" s="51"/>
      <c r="D60" s="188" t="s">
        <v>38</v>
      </c>
      <c r="E60" s="51"/>
      <c r="F60" s="55">
        <v>194</v>
      </c>
      <c r="G60" s="55">
        <v>1331</v>
      </c>
      <c r="H60" s="53">
        <v>3334854</v>
      </c>
      <c r="I60" s="55">
        <v>162</v>
      </c>
      <c r="J60" s="55">
        <v>1189</v>
      </c>
      <c r="K60" s="119">
        <v>2848752</v>
      </c>
      <c r="L60" s="55">
        <v>173</v>
      </c>
      <c r="M60" s="55">
        <v>1242</v>
      </c>
      <c r="N60" s="119">
        <v>3672635</v>
      </c>
      <c r="O60" s="55">
        <v>180</v>
      </c>
      <c r="P60" s="55">
        <v>1314</v>
      </c>
      <c r="Q60" s="119">
        <v>3782441</v>
      </c>
      <c r="R60" s="55">
        <v>192</v>
      </c>
      <c r="S60" s="55">
        <v>1298</v>
      </c>
      <c r="T60" s="119">
        <v>3705260</v>
      </c>
    </row>
    <row r="61" spans="1:20" ht="11.45" customHeight="1" x14ac:dyDescent="0.15">
      <c r="A61" s="15"/>
      <c r="B61" s="16">
        <v>591</v>
      </c>
      <c r="C61" s="17"/>
      <c r="D61" s="18" t="s">
        <v>35</v>
      </c>
      <c r="E61" s="19"/>
      <c r="F61" s="20">
        <v>108</v>
      </c>
      <c r="G61" s="20">
        <v>1062</v>
      </c>
      <c r="H61" s="20">
        <v>2733830</v>
      </c>
      <c r="I61" s="20">
        <v>92</v>
      </c>
      <c r="J61" s="20">
        <v>881</v>
      </c>
      <c r="K61" s="120">
        <v>1889384</v>
      </c>
      <c r="L61" s="20">
        <v>101</v>
      </c>
      <c r="M61" s="20">
        <v>940</v>
      </c>
      <c r="N61" s="120">
        <v>2682540</v>
      </c>
      <c r="O61" s="20">
        <v>114</v>
      </c>
      <c r="P61" s="20">
        <v>1067</v>
      </c>
      <c r="Q61" s="120">
        <v>3051402</v>
      </c>
      <c r="R61" s="20">
        <v>132</v>
      </c>
      <c r="S61" s="20">
        <v>980</v>
      </c>
      <c r="T61" s="120">
        <v>2851405</v>
      </c>
    </row>
    <row r="62" spans="1:20" s="57" customFormat="1" ht="11.45" customHeight="1" x14ac:dyDescent="0.15">
      <c r="A62" s="15"/>
      <c r="B62" s="16">
        <v>592</v>
      </c>
      <c r="C62" s="19"/>
      <c r="D62" s="18" t="s">
        <v>36</v>
      </c>
      <c r="E62" s="19"/>
      <c r="F62" s="20">
        <v>17</v>
      </c>
      <c r="G62" s="20">
        <v>31</v>
      </c>
      <c r="H62" s="20">
        <v>6279</v>
      </c>
      <c r="I62" s="20">
        <v>9</v>
      </c>
      <c r="J62" s="20">
        <v>16</v>
      </c>
      <c r="K62" s="120">
        <v>2526</v>
      </c>
      <c r="L62" s="20">
        <v>12</v>
      </c>
      <c r="M62" s="20">
        <v>23</v>
      </c>
      <c r="N62" s="120">
        <v>4578</v>
      </c>
      <c r="O62" s="20">
        <v>12</v>
      </c>
      <c r="P62" s="20">
        <v>24</v>
      </c>
      <c r="Q62" s="120">
        <v>4802</v>
      </c>
      <c r="R62" s="20">
        <v>10</v>
      </c>
      <c r="S62" s="20">
        <v>18</v>
      </c>
      <c r="T62" s="120">
        <v>2124</v>
      </c>
    </row>
    <row r="63" spans="1:20" ht="11.45" customHeight="1" x14ac:dyDescent="0.15">
      <c r="A63" s="15"/>
      <c r="B63" s="16">
        <v>593</v>
      </c>
      <c r="C63" s="19"/>
      <c r="D63" s="116" t="s">
        <v>223</v>
      </c>
      <c r="E63" s="19"/>
      <c r="F63" s="20">
        <v>69</v>
      </c>
      <c r="G63" s="20">
        <v>238</v>
      </c>
      <c r="H63" s="20">
        <v>594745</v>
      </c>
      <c r="I63" s="20">
        <v>61</v>
      </c>
      <c r="J63" s="20">
        <v>292</v>
      </c>
      <c r="K63" s="120">
        <v>956842</v>
      </c>
      <c r="L63" s="20">
        <v>60</v>
      </c>
      <c r="M63" s="20">
        <v>279</v>
      </c>
      <c r="N63" s="120">
        <v>985517</v>
      </c>
      <c r="O63" s="20">
        <v>54</v>
      </c>
      <c r="P63" s="20">
        <v>223</v>
      </c>
      <c r="Q63" s="120">
        <v>726237</v>
      </c>
      <c r="R63" s="20">
        <v>50</v>
      </c>
      <c r="S63" s="20">
        <v>300</v>
      </c>
      <c r="T63" s="120">
        <v>851731</v>
      </c>
    </row>
    <row r="64" spans="1:20" ht="11.45" customHeight="1" x14ac:dyDescent="0.15">
      <c r="A64" s="58"/>
      <c r="B64" s="50">
        <v>60</v>
      </c>
      <c r="C64" s="51"/>
      <c r="D64" s="188" t="s">
        <v>39</v>
      </c>
      <c r="E64" s="52"/>
      <c r="F64" s="55">
        <v>648</v>
      </c>
      <c r="G64" s="55">
        <v>4059</v>
      </c>
      <c r="H64" s="55">
        <v>6664211</v>
      </c>
      <c r="I64" s="55">
        <v>395</v>
      </c>
      <c r="J64" s="55">
        <v>2678</v>
      </c>
      <c r="K64" s="118">
        <v>5523386</v>
      </c>
      <c r="L64" s="55">
        <v>434</v>
      </c>
      <c r="M64" s="55">
        <v>2729</v>
      </c>
      <c r="N64" s="118">
        <v>6193704</v>
      </c>
      <c r="O64" s="55">
        <v>452</v>
      </c>
      <c r="P64" s="55">
        <v>3092</v>
      </c>
      <c r="Q64" s="118">
        <v>7316077</v>
      </c>
      <c r="R64" s="55">
        <v>413</v>
      </c>
      <c r="S64" s="55">
        <v>2842</v>
      </c>
      <c r="T64" s="119" t="s">
        <v>201</v>
      </c>
    </row>
    <row r="65" spans="1:20" ht="11.45" customHeight="1" x14ac:dyDescent="0.15">
      <c r="A65" s="15"/>
      <c r="B65" s="16">
        <v>601</v>
      </c>
      <c r="C65" s="19"/>
      <c r="D65" s="18" t="s">
        <v>37</v>
      </c>
      <c r="E65" s="19"/>
      <c r="F65" s="20">
        <v>21</v>
      </c>
      <c r="G65" s="20">
        <v>68</v>
      </c>
      <c r="H65" s="20">
        <v>83850</v>
      </c>
      <c r="I65" s="20">
        <v>15</v>
      </c>
      <c r="J65" s="20">
        <v>48</v>
      </c>
      <c r="K65" s="120">
        <v>81581</v>
      </c>
      <c r="L65" s="20">
        <v>11</v>
      </c>
      <c r="M65" s="20">
        <v>46</v>
      </c>
      <c r="N65" s="120">
        <v>78372</v>
      </c>
      <c r="O65" s="20">
        <v>14</v>
      </c>
      <c r="P65" s="20">
        <v>59</v>
      </c>
      <c r="Q65" s="120">
        <v>105354</v>
      </c>
      <c r="R65" s="20">
        <v>14</v>
      </c>
      <c r="S65" s="20">
        <v>62</v>
      </c>
      <c r="T65" s="120">
        <v>75300</v>
      </c>
    </row>
    <row r="66" spans="1:20" ht="11.45" customHeight="1" x14ac:dyDescent="0.15">
      <c r="A66" s="15"/>
      <c r="B66" s="16">
        <v>602</v>
      </c>
      <c r="C66" s="19"/>
      <c r="D66" s="18" t="s">
        <v>224</v>
      </c>
      <c r="E66" s="19"/>
      <c r="F66" s="20">
        <v>23</v>
      </c>
      <c r="G66" s="20">
        <v>89</v>
      </c>
      <c r="H66" s="20">
        <v>106324</v>
      </c>
      <c r="I66" s="20">
        <v>14</v>
      </c>
      <c r="J66" s="20">
        <v>49</v>
      </c>
      <c r="K66" s="120">
        <v>32346</v>
      </c>
      <c r="L66" s="20">
        <v>15</v>
      </c>
      <c r="M66" s="20">
        <v>52</v>
      </c>
      <c r="N66" s="120">
        <v>32529</v>
      </c>
      <c r="O66" s="20">
        <v>12</v>
      </c>
      <c r="P66" s="20">
        <v>31</v>
      </c>
      <c r="Q66" s="120">
        <v>31868</v>
      </c>
      <c r="R66" s="20">
        <v>13</v>
      </c>
      <c r="S66" s="20">
        <v>54</v>
      </c>
      <c r="T66" s="120">
        <v>59892</v>
      </c>
    </row>
    <row r="67" spans="1:20" ht="11.45" customHeight="1" x14ac:dyDescent="0.15">
      <c r="A67" s="15"/>
      <c r="B67" s="16">
        <v>603</v>
      </c>
      <c r="C67" s="17"/>
      <c r="D67" s="18" t="s">
        <v>40</v>
      </c>
      <c r="E67" s="19"/>
      <c r="F67" s="20">
        <v>118</v>
      </c>
      <c r="G67" s="20">
        <v>689</v>
      </c>
      <c r="H67" s="20">
        <v>1620109</v>
      </c>
      <c r="I67" s="20">
        <v>75</v>
      </c>
      <c r="J67" s="20">
        <v>546</v>
      </c>
      <c r="K67" s="120">
        <v>1683216</v>
      </c>
      <c r="L67" s="20">
        <v>107</v>
      </c>
      <c r="M67" s="20">
        <v>785</v>
      </c>
      <c r="N67" s="120">
        <v>2352567</v>
      </c>
      <c r="O67" s="20">
        <v>107</v>
      </c>
      <c r="P67" s="20">
        <v>808</v>
      </c>
      <c r="Q67" s="120">
        <v>2517606</v>
      </c>
      <c r="R67" s="20">
        <v>101</v>
      </c>
      <c r="S67" s="20">
        <v>858</v>
      </c>
      <c r="T67" s="120">
        <v>2338073</v>
      </c>
    </row>
    <row r="68" spans="1:20" ht="11.45" customHeight="1" x14ac:dyDescent="0.15">
      <c r="A68" s="15"/>
      <c r="B68" s="16">
        <v>604</v>
      </c>
      <c r="C68" s="19"/>
      <c r="D68" s="18" t="s">
        <v>41</v>
      </c>
      <c r="E68" s="19"/>
      <c r="F68" s="20">
        <v>9</v>
      </c>
      <c r="G68" s="20">
        <v>27</v>
      </c>
      <c r="H68" s="20">
        <v>270936</v>
      </c>
      <c r="I68" s="20">
        <v>6</v>
      </c>
      <c r="J68" s="20">
        <v>26</v>
      </c>
      <c r="K68" s="120">
        <v>359592</v>
      </c>
      <c r="L68" s="20">
        <v>6</v>
      </c>
      <c r="M68" s="20">
        <v>29</v>
      </c>
      <c r="N68" s="120">
        <v>55143</v>
      </c>
      <c r="O68" s="20">
        <v>3</v>
      </c>
      <c r="P68" s="20">
        <v>15</v>
      </c>
      <c r="Q68" s="120">
        <v>331977</v>
      </c>
      <c r="R68" s="20">
        <v>4</v>
      </c>
      <c r="S68" s="20">
        <v>16</v>
      </c>
      <c r="T68" s="120">
        <v>338296</v>
      </c>
    </row>
    <row r="69" spans="1:20" ht="11.45" customHeight="1" x14ac:dyDescent="0.15">
      <c r="A69" s="15"/>
      <c r="B69" s="16">
        <v>605</v>
      </c>
      <c r="C69" s="19"/>
      <c r="D69" s="115" t="s">
        <v>42</v>
      </c>
      <c r="E69" s="19"/>
      <c r="F69" s="20">
        <v>119</v>
      </c>
      <c r="G69" s="20">
        <v>600</v>
      </c>
      <c r="H69" s="20">
        <v>2498487</v>
      </c>
      <c r="I69" s="20">
        <v>70</v>
      </c>
      <c r="J69" s="20">
        <v>393</v>
      </c>
      <c r="K69" s="120">
        <v>2040273</v>
      </c>
      <c r="L69" s="20">
        <v>75</v>
      </c>
      <c r="M69" s="20">
        <v>380</v>
      </c>
      <c r="N69" s="120">
        <v>2035187</v>
      </c>
      <c r="O69" s="20">
        <v>88</v>
      </c>
      <c r="P69" s="20">
        <v>430</v>
      </c>
      <c r="Q69" s="120">
        <v>2284006</v>
      </c>
      <c r="R69" s="20">
        <v>88</v>
      </c>
      <c r="S69" s="20">
        <v>449</v>
      </c>
      <c r="T69" s="120">
        <v>2033690</v>
      </c>
    </row>
    <row r="70" spans="1:20" ht="11.45" customHeight="1" x14ac:dyDescent="0.15">
      <c r="A70" s="15"/>
      <c r="B70" s="16">
        <v>606</v>
      </c>
      <c r="C70" s="19"/>
      <c r="D70" s="18" t="s">
        <v>43</v>
      </c>
      <c r="E70" s="19"/>
      <c r="F70" s="20">
        <v>75</v>
      </c>
      <c r="G70" s="20">
        <v>1407</v>
      </c>
      <c r="H70" s="20">
        <v>755171</v>
      </c>
      <c r="I70" s="20">
        <v>50</v>
      </c>
      <c r="J70" s="20">
        <v>974</v>
      </c>
      <c r="K70" s="120">
        <v>524626</v>
      </c>
      <c r="L70" s="20">
        <v>48</v>
      </c>
      <c r="M70" s="20">
        <v>739</v>
      </c>
      <c r="N70" s="120">
        <v>558453</v>
      </c>
      <c r="O70" s="20">
        <v>51</v>
      </c>
      <c r="P70" s="20">
        <v>1006</v>
      </c>
      <c r="Q70" s="120">
        <v>539004</v>
      </c>
      <c r="R70" s="20">
        <v>37</v>
      </c>
      <c r="S70" s="20">
        <v>729</v>
      </c>
      <c r="T70" s="120">
        <v>411483</v>
      </c>
    </row>
    <row r="71" spans="1:20" ht="11.45" customHeight="1" x14ac:dyDescent="0.15">
      <c r="A71" s="15"/>
      <c r="B71" s="16">
        <v>607</v>
      </c>
      <c r="C71" s="19"/>
      <c r="D71" s="130" t="s">
        <v>225</v>
      </c>
      <c r="E71" s="19"/>
      <c r="F71" s="20">
        <v>35</v>
      </c>
      <c r="G71" s="20">
        <v>239</v>
      </c>
      <c r="H71" s="20">
        <v>248857</v>
      </c>
      <c r="I71" s="20">
        <v>20</v>
      </c>
      <c r="J71" s="20">
        <v>88</v>
      </c>
      <c r="K71" s="120">
        <v>137034</v>
      </c>
      <c r="L71" s="20">
        <v>18</v>
      </c>
      <c r="M71" s="20">
        <v>80</v>
      </c>
      <c r="N71" s="120">
        <v>137416</v>
      </c>
      <c r="O71" s="20">
        <v>21</v>
      </c>
      <c r="P71" s="20">
        <v>82</v>
      </c>
      <c r="Q71" s="120">
        <v>138603</v>
      </c>
      <c r="R71" s="20">
        <v>19</v>
      </c>
      <c r="S71" s="20">
        <v>75</v>
      </c>
      <c r="T71" s="120">
        <v>98780</v>
      </c>
    </row>
    <row r="72" spans="1:20" s="57" customFormat="1" ht="11.45" customHeight="1" x14ac:dyDescent="0.15">
      <c r="A72" s="15"/>
      <c r="B72" s="16">
        <v>608</v>
      </c>
      <c r="C72" s="19"/>
      <c r="D72" s="18" t="s">
        <v>226</v>
      </c>
      <c r="E72" s="19"/>
      <c r="F72" s="20">
        <v>36</v>
      </c>
      <c r="G72" s="20">
        <v>124</v>
      </c>
      <c r="H72" s="20">
        <v>134000</v>
      </c>
      <c r="I72" s="20">
        <v>21</v>
      </c>
      <c r="J72" s="20">
        <v>73</v>
      </c>
      <c r="K72" s="120">
        <v>77489</v>
      </c>
      <c r="L72" s="20">
        <v>19</v>
      </c>
      <c r="M72" s="20">
        <v>62</v>
      </c>
      <c r="N72" s="120">
        <v>77343</v>
      </c>
      <c r="O72" s="20">
        <v>20</v>
      </c>
      <c r="P72" s="20">
        <v>76</v>
      </c>
      <c r="Q72" s="120">
        <v>94528</v>
      </c>
      <c r="R72" s="20">
        <v>15</v>
      </c>
      <c r="S72" s="20">
        <v>56</v>
      </c>
      <c r="T72" s="120">
        <v>75866</v>
      </c>
    </row>
    <row r="73" spans="1:20" ht="11.45" customHeight="1" x14ac:dyDescent="0.15">
      <c r="A73" s="15"/>
      <c r="B73" s="16">
        <v>609</v>
      </c>
      <c r="C73" s="19"/>
      <c r="D73" s="18" t="s">
        <v>47</v>
      </c>
      <c r="E73" s="19"/>
      <c r="F73" s="20">
        <v>212</v>
      </c>
      <c r="G73" s="20">
        <v>816</v>
      </c>
      <c r="H73" s="20">
        <v>946477</v>
      </c>
      <c r="I73" s="20">
        <v>124</v>
      </c>
      <c r="J73" s="20">
        <v>481</v>
      </c>
      <c r="K73" s="120">
        <v>587229</v>
      </c>
      <c r="L73" s="20">
        <v>135</v>
      </c>
      <c r="M73" s="20">
        <v>556</v>
      </c>
      <c r="N73" s="120">
        <v>866694</v>
      </c>
      <c r="O73" s="20">
        <v>136</v>
      </c>
      <c r="P73" s="20">
        <v>585</v>
      </c>
      <c r="Q73" s="120">
        <v>1273131</v>
      </c>
      <c r="R73" s="20">
        <v>122</v>
      </c>
      <c r="S73" s="20">
        <v>543</v>
      </c>
      <c r="T73" s="120" t="s">
        <v>201</v>
      </c>
    </row>
    <row r="74" spans="1:20" ht="11.45" customHeight="1" x14ac:dyDescent="0.15">
      <c r="A74" s="58"/>
      <c r="B74" s="50">
        <v>61</v>
      </c>
      <c r="C74" s="51"/>
      <c r="D74" s="188" t="s">
        <v>227</v>
      </c>
      <c r="E74" s="51"/>
      <c r="F74" s="55">
        <v>0</v>
      </c>
      <c r="G74" s="55">
        <v>0</v>
      </c>
      <c r="H74" s="53">
        <v>0</v>
      </c>
      <c r="I74" s="55">
        <v>37</v>
      </c>
      <c r="J74" s="55">
        <v>169</v>
      </c>
      <c r="K74" s="119">
        <v>285714</v>
      </c>
      <c r="L74" s="55">
        <v>29</v>
      </c>
      <c r="M74" s="55">
        <v>178</v>
      </c>
      <c r="N74" s="119">
        <v>647983</v>
      </c>
      <c r="O74" s="55">
        <v>32</v>
      </c>
      <c r="P74" s="55">
        <v>203</v>
      </c>
      <c r="Q74" s="119" t="s">
        <v>201</v>
      </c>
      <c r="R74" s="55">
        <v>37</v>
      </c>
      <c r="S74" s="55">
        <v>248</v>
      </c>
      <c r="T74" s="119">
        <v>1025926</v>
      </c>
    </row>
    <row r="75" spans="1:20" ht="11.45" customHeight="1" x14ac:dyDescent="0.15">
      <c r="A75" s="15"/>
      <c r="B75" s="16">
        <v>611</v>
      </c>
      <c r="C75" s="17"/>
      <c r="D75" s="18" t="s">
        <v>228</v>
      </c>
      <c r="E75" s="19"/>
      <c r="F75" s="20">
        <v>0</v>
      </c>
      <c r="G75" s="20">
        <v>0</v>
      </c>
      <c r="H75" s="20">
        <v>0</v>
      </c>
      <c r="I75" s="20">
        <v>30</v>
      </c>
      <c r="J75" s="20">
        <v>146</v>
      </c>
      <c r="K75" s="120">
        <v>264958</v>
      </c>
      <c r="L75" s="20">
        <v>23</v>
      </c>
      <c r="M75" s="20">
        <v>143</v>
      </c>
      <c r="N75" s="120">
        <v>611699</v>
      </c>
      <c r="O75" s="20">
        <v>23</v>
      </c>
      <c r="P75" s="20">
        <v>99</v>
      </c>
      <c r="Q75" s="120">
        <v>357197</v>
      </c>
      <c r="R75" s="20">
        <v>26</v>
      </c>
      <c r="S75" s="20">
        <v>178</v>
      </c>
      <c r="T75" s="120">
        <v>933110</v>
      </c>
    </row>
    <row r="76" spans="1:20" ht="11.25" customHeight="1" x14ac:dyDescent="0.15">
      <c r="A76" s="15"/>
      <c r="B76" s="16">
        <v>612</v>
      </c>
      <c r="C76" s="19"/>
      <c r="D76" s="18" t="s">
        <v>229</v>
      </c>
      <c r="E76" s="19"/>
      <c r="F76" s="20">
        <v>0</v>
      </c>
      <c r="G76" s="20">
        <v>0</v>
      </c>
      <c r="H76" s="20">
        <v>0</v>
      </c>
      <c r="I76" s="20">
        <v>1</v>
      </c>
      <c r="J76" s="20">
        <v>0</v>
      </c>
      <c r="K76" s="120" t="s">
        <v>201</v>
      </c>
      <c r="L76" s="20">
        <v>0</v>
      </c>
      <c r="M76" s="20">
        <v>0</v>
      </c>
      <c r="N76" s="120">
        <v>0</v>
      </c>
      <c r="O76" s="20">
        <v>2</v>
      </c>
      <c r="P76" s="20">
        <v>27</v>
      </c>
      <c r="Q76" s="120" t="s">
        <v>201</v>
      </c>
      <c r="R76" s="20">
        <v>1</v>
      </c>
      <c r="S76" s="20">
        <v>20</v>
      </c>
      <c r="T76" s="120" t="s">
        <v>201</v>
      </c>
    </row>
    <row r="77" spans="1:20" ht="11.45" customHeight="1" x14ac:dyDescent="0.15">
      <c r="A77" s="15"/>
      <c r="B77" s="16">
        <v>619</v>
      </c>
      <c r="C77" s="19"/>
      <c r="D77" s="18" t="s">
        <v>230</v>
      </c>
      <c r="E77" s="19"/>
      <c r="F77" s="20">
        <v>0</v>
      </c>
      <c r="G77" s="20">
        <v>0</v>
      </c>
      <c r="H77" s="20">
        <v>0</v>
      </c>
      <c r="I77" s="20">
        <v>6</v>
      </c>
      <c r="J77" s="20">
        <v>23</v>
      </c>
      <c r="K77" s="120" t="s">
        <v>201</v>
      </c>
      <c r="L77" s="20">
        <v>6</v>
      </c>
      <c r="M77" s="20">
        <v>35</v>
      </c>
      <c r="N77" s="120">
        <v>36284</v>
      </c>
      <c r="O77" s="20">
        <v>7</v>
      </c>
      <c r="P77" s="20">
        <v>77</v>
      </c>
      <c r="Q77" s="120" t="s">
        <v>201</v>
      </c>
      <c r="R77" s="20">
        <v>10</v>
      </c>
      <c r="S77" s="20">
        <v>50</v>
      </c>
      <c r="T77" s="120" t="s">
        <v>201</v>
      </c>
    </row>
    <row r="78" spans="1:20" ht="3" customHeight="1" x14ac:dyDescent="0.15">
      <c r="A78" s="23"/>
      <c r="B78" s="24"/>
      <c r="C78" s="25"/>
      <c r="D78" s="26"/>
      <c r="E78" s="25"/>
      <c r="F78" s="27"/>
      <c r="G78" s="27"/>
      <c r="H78" s="27"/>
      <c r="I78" s="27"/>
      <c r="J78" s="27"/>
      <c r="K78" s="27"/>
      <c r="L78" s="27"/>
      <c r="M78" s="27"/>
      <c r="N78" s="27"/>
      <c r="O78" s="27"/>
      <c r="P78" s="27"/>
      <c r="Q78" s="174"/>
      <c r="R78" s="27"/>
      <c r="S78" s="27"/>
      <c r="T78" s="174"/>
    </row>
    <row r="79" spans="1:20" x14ac:dyDescent="0.15">
      <c r="A79" s="1" t="s">
        <v>415</v>
      </c>
      <c r="K79" s="15"/>
    </row>
    <row r="80" spans="1:20" x14ac:dyDescent="0.15">
      <c r="H80" s="28"/>
      <c r="K80" s="15"/>
      <c r="N80" s="28"/>
    </row>
    <row r="81" spans="11:11" x14ac:dyDescent="0.15">
      <c r="K81" s="15"/>
    </row>
  </sheetData>
  <mergeCells count="23">
    <mergeCell ref="R7:T7"/>
    <mergeCell ref="R8:T8"/>
    <mergeCell ref="R9:T9"/>
    <mergeCell ref="R10:T10"/>
    <mergeCell ref="A3:N3"/>
    <mergeCell ref="O7:Q7"/>
    <mergeCell ref="O9:Q9"/>
    <mergeCell ref="O10:Q10"/>
    <mergeCell ref="O8:Q8"/>
    <mergeCell ref="L7:N7"/>
    <mergeCell ref="L10:N10"/>
    <mergeCell ref="L8:N8"/>
    <mergeCell ref="B42:D42"/>
    <mergeCell ref="A7:E11"/>
    <mergeCell ref="F7:H7"/>
    <mergeCell ref="I7:K7"/>
    <mergeCell ref="B12:D12"/>
    <mergeCell ref="B14:D14"/>
    <mergeCell ref="I10:K10"/>
    <mergeCell ref="I9:K9"/>
    <mergeCell ref="F10:H10"/>
    <mergeCell ref="F8:H8"/>
    <mergeCell ref="I8:K8"/>
  </mergeCells>
  <phoneticPr fontId="2"/>
  <pageMargins left="0.59055118110236227" right="0.47244094488188981" top="0.78740157480314965" bottom="0.51181102362204722"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63"/>
  <sheetViews>
    <sheetView showGridLines="0" zoomScaleNormal="100" workbookViewId="0">
      <pane xSplit="4" ySplit="6" topLeftCell="E43" activePane="bottomRight" state="frozen"/>
      <selection pane="topRight"/>
      <selection pane="bottomLeft"/>
      <selection pane="bottomRight" sqref="A1:Q1"/>
    </sheetView>
  </sheetViews>
  <sheetFormatPr defaultColWidth="8.875" defaultRowHeight="13.5" x14ac:dyDescent="0.15"/>
  <cols>
    <col min="1" max="1" width="0.625" style="29" customWidth="1"/>
    <col min="2" max="2" width="2.625" style="29" customWidth="1"/>
    <col min="3" max="3" width="13.625" style="29" customWidth="1"/>
    <col min="4" max="4" width="0.625" style="29" customWidth="1"/>
    <col min="5" max="6" width="5.375" style="30" customWidth="1"/>
    <col min="7" max="15" width="5.125" style="30" customWidth="1"/>
    <col min="16" max="17" width="6.875" style="30" customWidth="1"/>
    <col min="18" max="16384" width="8.875" style="5"/>
  </cols>
  <sheetData>
    <row r="1" spans="1:17" ht="18.75" customHeight="1" x14ac:dyDescent="0.15">
      <c r="A1" s="427" t="s">
        <v>423</v>
      </c>
      <c r="B1" s="427"/>
      <c r="C1" s="427"/>
      <c r="D1" s="427"/>
      <c r="E1" s="427"/>
      <c r="F1" s="427"/>
      <c r="G1" s="427"/>
      <c r="H1" s="427"/>
      <c r="I1" s="427"/>
      <c r="J1" s="427"/>
      <c r="K1" s="427"/>
      <c r="L1" s="427"/>
      <c r="M1" s="427"/>
      <c r="N1" s="427"/>
      <c r="O1" s="427"/>
      <c r="P1" s="427"/>
      <c r="Q1" s="427"/>
    </row>
    <row r="2" spans="1:17" ht="14.1" customHeight="1" x14ac:dyDescent="0.15">
      <c r="A2" s="31" t="s">
        <v>424</v>
      </c>
      <c r="Q2" s="32"/>
    </row>
    <row r="3" spans="1:17" ht="15" customHeight="1" x14ac:dyDescent="0.15">
      <c r="A3" s="443" t="s">
        <v>146</v>
      </c>
      <c r="B3" s="444"/>
      <c r="C3" s="444"/>
      <c r="D3" s="444"/>
      <c r="E3" s="448" t="s">
        <v>291</v>
      </c>
      <c r="F3" s="449"/>
      <c r="G3" s="449"/>
      <c r="H3" s="449"/>
      <c r="I3" s="449"/>
      <c r="J3" s="449"/>
      <c r="K3" s="449"/>
      <c r="L3" s="449"/>
      <c r="M3" s="449"/>
      <c r="N3" s="449"/>
      <c r="O3" s="449"/>
      <c r="P3" s="428" t="s">
        <v>161</v>
      </c>
      <c r="Q3" s="431" t="s">
        <v>162</v>
      </c>
    </row>
    <row r="4" spans="1:17" ht="15" customHeight="1" x14ac:dyDescent="0.15">
      <c r="A4" s="445"/>
      <c r="B4" s="446"/>
      <c r="C4" s="446"/>
      <c r="D4" s="446"/>
      <c r="E4" s="430" t="s">
        <v>157</v>
      </c>
      <c r="F4" s="435" t="s">
        <v>108</v>
      </c>
      <c r="G4" s="435"/>
      <c r="H4" s="436" t="s">
        <v>154</v>
      </c>
      <c r="I4" s="436"/>
      <c r="J4" s="436"/>
      <c r="K4" s="436"/>
      <c r="L4" s="436"/>
      <c r="M4" s="436"/>
      <c r="N4" s="436"/>
      <c r="O4" s="436"/>
      <c r="P4" s="429"/>
      <c r="Q4" s="432"/>
    </row>
    <row r="5" spans="1:17" ht="15" customHeight="1" x14ac:dyDescent="0.15">
      <c r="A5" s="445"/>
      <c r="B5" s="446"/>
      <c r="C5" s="446"/>
      <c r="D5" s="446"/>
      <c r="E5" s="434"/>
      <c r="F5" s="447" t="s">
        <v>427</v>
      </c>
      <c r="G5" s="430" t="s">
        <v>156</v>
      </c>
      <c r="H5" s="437" t="s">
        <v>159</v>
      </c>
      <c r="I5" s="437" t="s">
        <v>158</v>
      </c>
      <c r="J5" s="437" t="s">
        <v>160</v>
      </c>
      <c r="K5" s="437" t="s">
        <v>150</v>
      </c>
      <c r="L5" s="437" t="s">
        <v>151</v>
      </c>
      <c r="M5" s="437" t="s">
        <v>152</v>
      </c>
      <c r="N5" s="437" t="s">
        <v>153</v>
      </c>
      <c r="O5" s="439" t="s">
        <v>155</v>
      </c>
      <c r="P5" s="430"/>
      <c r="Q5" s="433"/>
    </row>
    <row r="6" spans="1:17" ht="15" customHeight="1" x14ac:dyDescent="0.15">
      <c r="A6" s="445"/>
      <c r="B6" s="446"/>
      <c r="C6" s="446"/>
      <c r="D6" s="446"/>
      <c r="E6" s="434"/>
      <c r="F6" s="430"/>
      <c r="G6" s="430"/>
      <c r="H6" s="438"/>
      <c r="I6" s="438"/>
      <c r="J6" s="438"/>
      <c r="K6" s="438"/>
      <c r="L6" s="438"/>
      <c r="M6" s="438"/>
      <c r="N6" s="438"/>
      <c r="O6" s="440"/>
      <c r="P6" s="430"/>
      <c r="Q6" s="433"/>
    </row>
    <row r="7" spans="1:17" ht="22.5" customHeight="1" x14ac:dyDescent="0.15">
      <c r="A7" s="194"/>
      <c r="B7" s="441" t="s">
        <v>404</v>
      </c>
      <c r="C7" s="441"/>
      <c r="D7" s="194"/>
      <c r="E7" s="157"/>
      <c r="F7" s="158"/>
      <c r="G7" s="158"/>
      <c r="H7" s="159"/>
      <c r="I7" s="159"/>
      <c r="J7" s="159"/>
      <c r="K7" s="159"/>
      <c r="L7" s="159"/>
      <c r="M7" s="159"/>
      <c r="N7" s="159"/>
      <c r="O7" s="160"/>
      <c r="P7" s="158"/>
      <c r="Q7" s="161"/>
    </row>
    <row r="8" spans="1:17" s="57" customFormat="1" ht="22.5" customHeight="1" x14ac:dyDescent="0.15">
      <c r="A8" s="76"/>
      <c r="B8" s="426" t="s">
        <v>290</v>
      </c>
      <c r="C8" s="426"/>
      <c r="D8" s="61"/>
      <c r="E8" s="62">
        <f>SUM(E9,E10)</f>
        <v>2176</v>
      </c>
      <c r="F8" s="64">
        <f t="shared" ref="F8:Q8" si="0">SUM(F9,F10)</f>
        <v>1609</v>
      </c>
      <c r="G8" s="64">
        <f t="shared" si="0"/>
        <v>567</v>
      </c>
      <c r="H8" s="64">
        <f t="shared" si="0"/>
        <v>702</v>
      </c>
      <c r="I8" s="64">
        <f t="shared" si="0"/>
        <v>559</v>
      </c>
      <c r="J8" s="64">
        <f t="shared" si="0"/>
        <v>491</v>
      </c>
      <c r="K8" s="64">
        <f t="shared" si="0"/>
        <v>273</v>
      </c>
      <c r="L8" s="64">
        <f t="shared" si="0"/>
        <v>68</v>
      </c>
      <c r="M8" s="64">
        <f t="shared" si="0"/>
        <v>51</v>
      </c>
      <c r="N8" s="64">
        <f t="shared" si="0"/>
        <v>24</v>
      </c>
      <c r="O8" s="64">
        <f t="shared" si="0"/>
        <v>8</v>
      </c>
      <c r="P8" s="62">
        <f t="shared" si="0"/>
        <v>16198</v>
      </c>
      <c r="Q8" s="65">
        <f t="shared" si="0"/>
        <v>210805</v>
      </c>
    </row>
    <row r="9" spans="1:17" s="57" customFormat="1" ht="22.5" customHeight="1" x14ac:dyDescent="0.15">
      <c r="A9" s="76"/>
      <c r="B9" s="426" t="s">
        <v>49</v>
      </c>
      <c r="C9" s="426"/>
      <c r="D9" s="61"/>
      <c r="E9" s="62">
        <f>SUM(F9:G9)</f>
        <v>603</v>
      </c>
      <c r="F9" s="64">
        <v>556</v>
      </c>
      <c r="G9" s="64">
        <v>47</v>
      </c>
      <c r="H9" s="64">
        <v>123</v>
      </c>
      <c r="I9" s="64">
        <v>165</v>
      </c>
      <c r="J9" s="64">
        <v>177</v>
      </c>
      <c r="K9" s="64">
        <v>93</v>
      </c>
      <c r="L9" s="64">
        <v>22</v>
      </c>
      <c r="M9" s="64">
        <v>16</v>
      </c>
      <c r="N9" s="64">
        <v>6</v>
      </c>
      <c r="O9" s="64">
        <v>1</v>
      </c>
      <c r="P9" s="62">
        <v>4776</v>
      </c>
      <c r="Q9" s="63">
        <v>0</v>
      </c>
    </row>
    <row r="10" spans="1:17" s="57" customFormat="1" ht="22.5" customHeight="1" x14ac:dyDescent="0.15">
      <c r="A10" s="76"/>
      <c r="B10" s="426" t="s">
        <v>50</v>
      </c>
      <c r="C10" s="426"/>
      <c r="D10" s="61"/>
      <c r="E10" s="62">
        <f>SUM(E11:E16)</f>
        <v>1573</v>
      </c>
      <c r="F10" s="64">
        <f t="shared" ref="F10:Q10" si="1">SUM(F11:F16)</f>
        <v>1053</v>
      </c>
      <c r="G10" s="64">
        <f t="shared" si="1"/>
        <v>520</v>
      </c>
      <c r="H10" s="64">
        <f t="shared" si="1"/>
        <v>579</v>
      </c>
      <c r="I10" s="64">
        <f t="shared" si="1"/>
        <v>394</v>
      </c>
      <c r="J10" s="64">
        <f t="shared" si="1"/>
        <v>314</v>
      </c>
      <c r="K10" s="64">
        <f t="shared" si="1"/>
        <v>180</v>
      </c>
      <c r="L10" s="64">
        <f t="shared" si="1"/>
        <v>46</v>
      </c>
      <c r="M10" s="64">
        <f t="shared" si="1"/>
        <v>35</v>
      </c>
      <c r="N10" s="64">
        <f t="shared" si="1"/>
        <v>18</v>
      </c>
      <c r="O10" s="64">
        <f t="shared" si="1"/>
        <v>7</v>
      </c>
      <c r="P10" s="62">
        <f t="shared" si="1"/>
        <v>11422</v>
      </c>
      <c r="Q10" s="65">
        <f t="shared" si="1"/>
        <v>210805</v>
      </c>
    </row>
    <row r="11" spans="1:17" ht="22.5" customHeight="1" x14ac:dyDescent="0.15">
      <c r="A11" s="33"/>
      <c r="B11" s="37">
        <v>55</v>
      </c>
      <c r="C11" s="103" t="s">
        <v>104</v>
      </c>
      <c r="D11" s="33"/>
      <c r="E11" s="34">
        <f t="shared" ref="E11:E16" si="2">SUM(F11:G11)</f>
        <v>6</v>
      </c>
      <c r="F11" s="40">
        <v>5</v>
      </c>
      <c r="G11" s="40">
        <v>1</v>
      </c>
      <c r="H11" s="40">
        <v>0</v>
      </c>
      <c r="I11" s="40">
        <v>2</v>
      </c>
      <c r="J11" s="40">
        <v>1</v>
      </c>
      <c r="K11" s="40">
        <v>1</v>
      </c>
      <c r="L11" s="40">
        <v>0</v>
      </c>
      <c r="M11" s="40">
        <v>0</v>
      </c>
      <c r="N11" s="40">
        <v>0</v>
      </c>
      <c r="O11" s="40">
        <v>2</v>
      </c>
      <c r="P11" s="34">
        <v>617</v>
      </c>
      <c r="Q11" s="39">
        <v>24142</v>
      </c>
    </row>
    <row r="12" spans="1:17" ht="22.5" customHeight="1" x14ac:dyDescent="0.15">
      <c r="A12" s="33"/>
      <c r="B12" s="37">
        <v>56</v>
      </c>
      <c r="C12" s="56" t="s">
        <v>163</v>
      </c>
      <c r="D12" s="33"/>
      <c r="E12" s="34">
        <f t="shared" si="2"/>
        <v>198</v>
      </c>
      <c r="F12" s="40">
        <v>134</v>
      </c>
      <c r="G12" s="40">
        <v>64</v>
      </c>
      <c r="H12" s="40">
        <v>84</v>
      </c>
      <c r="I12" s="40">
        <v>62</v>
      </c>
      <c r="J12" s="40">
        <v>36</v>
      </c>
      <c r="K12" s="40">
        <v>15</v>
      </c>
      <c r="L12" s="40">
        <v>1</v>
      </c>
      <c r="M12" s="40">
        <v>0</v>
      </c>
      <c r="N12" s="40">
        <v>0</v>
      </c>
      <c r="O12" s="40">
        <v>0</v>
      </c>
      <c r="P12" s="34">
        <v>772</v>
      </c>
      <c r="Q12" s="39">
        <v>30543</v>
      </c>
    </row>
    <row r="13" spans="1:17" ht="22.5" customHeight="1" x14ac:dyDescent="0.15">
      <c r="A13" s="33"/>
      <c r="B13" s="37">
        <v>57</v>
      </c>
      <c r="C13" s="103" t="s">
        <v>105</v>
      </c>
      <c r="D13" s="33"/>
      <c r="E13" s="34">
        <f t="shared" si="2"/>
        <v>527</v>
      </c>
      <c r="F13" s="40">
        <v>345</v>
      </c>
      <c r="G13" s="40">
        <v>182</v>
      </c>
      <c r="H13" s="40">
        <v>154</v>
      </c>
      <c r="I13" s="40">
        <v>118</v>
      </c>
      <c r="J13" s="40">
        <v>110</v>
      </c>
      <c r="K13" s="40">
        <v>94</v>
      </c>
      <c r="L13" s="40">
        <v>27</v>
      </c>
      <c r="M13" s="40">
        <v>13</v>
      </c>
      <c r="N13" s="40">
        <v>8</v>
      </c>
      <c r="O13" s="40">
        <v>3</v>
      </c>
      <c r="P13" s="34">
        <v>4643</v>
      </c>
      <c r="Q13" s="39">
        <v>70001</v>
      </c>
    </row>
    <row r="14" spans="1:17" ht="22.5" customHeight="1" x14ac:dyDescent="0.15">
      <c r="A14" s="33"/>
      <c r="B14" s="37">
        <v>58</v>
      </c>
      <c r="C14" s="103" t="s">
        <v>106</v>
      </c>
      <c r="D14" s="33"/>
      <c r="E14" s="34">
        <f t="shared" si="2"/>
        <v>125</v>
      </c>
      <c r="F14" s="40">
        <v>94</v>
      </c>
      <c r="G14" s="40">
        <v>31</v>
      </c>
      <c r="H14" s="40">
        <v>46</v>
      </c>
      <c r="I14" s="40">
        <v>26</v>
      </c>
      <c r="J14" s="40">
        <v>23</v>
      </c>
      <c r="K14" s="40">
        <v>15</v>
      </c>
      <c r="L14" s="40">
        <v>7</v>
      </c>
      <c r="M14" s="40">
        <v>4</v>
      </c>
      <c r="N14" s="40">
        <v>4</v>
      </c>
      <c r="O14" s="40">
        <v>0</v>
      </c>
      <c r="P14" s="34">
        <v>1093</v>
      </c>
      <c r="Q14" s="39">
        <v>3980</v>
      </c>
    </row>
    <row r="15" spans="1:17" ht="22.5" customHeight="1" x14ac:dyDescent="0.15">
      <c r="A15" s="33"/>
      <c r="B15" s="37">
        <v>59</v>
      </c>
      <c r="C15" s="56" t="s">
        <v>164</v>
      </c>
      <c r="D15" s="33"/>
      <c r="E15" s="34">
        <f t="shared" si="2"/>
        <v>113</v>
      </c>
      <c r="F15" s="40">
        <v>64</v>
      </c>
      <c r="G15" s="40">
        <v>49</v>
      </c>
      <c r="H15" s="40">
        <v>70</v>
      </c>
      <c r="I15" s="40">
        <v>22</v>
      </c>
      <c r="J15" s="40">
        <v>16</v>
      </c>
      <c r="K15" s="40">
        <v>4</v>
      </c>
      <c r="L15" s="40">
        <v>0</v>
      </c>
      <c r="M15" s="40">
        <v>1</v>
      </c>
      <c r="N15" s="40">
        <v>0</v>
      </c>
      <c r="O15" s="40">
        <v>0</v>
      </c>
      <c r="P15" s="34">
        <v>395</v>
      </c>
      <c r="Q15" s="39">
        <v>19015</v>
      </c>
    </row>
    <row r="16" spans="1:17" ht="22.5" customHeight="1" x14ac:dyDescent="0.15">
      <c r="A16" s="33"/>
      <c r="B16" s="37">
        <v>60</v>
      </c>
      <c r="C16" s="103" t="s">
        <v>107</v>
      </c>
      <c r="D16" s="33"/>
      <c r="E16" s="34">
        <f t="shared" si="2"/>
        <v>604</v>
      </c>
      <c r="F16" s="40">
        <v>411</v>
      </c>
      <c r="G16" s="40">
        <v>193</v>
      </c>
      <c r="H16" s="40">
        <v>225</v>
      </c>
      <c r="I16" s="40">
        <v>164</v>
      </c>
      <c r="J16" s="40">
        <v>128</v>
      </c>
      <c r="K16" s="40">
        <v>51</v>
      </c>
      <c r="L16" s="40">
        <v>11</v>
      </c>
      <c r="M16" s="40">
        <v>17</v>
      </c>
      <c r="N16" s="40">
        <v>6</v>
      </c>
      <c r="O16" s="40">
        <v>2</v>
      </c>
      <c r="P16" s="34">
        <v>3902</v>
      </c>
      <c r="Q16" s="39">
        <v>63124</v>
      </c>
    </row>
    <row r="17" spans="1:17" ht="3" customHeight="1" x14ac:dyDescent="0.15">
      <c r="A17" s="124"/>
      <c r="B17" s="125"/>
      <c r="C17" s="126"/>
      <c r="D17" s="124"/>
      <c r="E17" s="121"/>
      <c r="F17" s="121"/>
      <c r="G17" s="121"/>
      <c r="H17" s="122"/>
      <c r="I17" s="122"/>
      <c r="J17" s="122"/>
      <c r="K17" s="122"/>
      <c r="L17" s="122"/>
      <c r="M17" s="122"/>
      <c r="N17" s="121"/>
      <c r="O17" s="121"/>
      <c r="P17" s="121"/>
      <c r="Q17" s="123"/>
    </row>
    <row r="18" spans="1:17" ht="22.5" customHeight="1" x14ac:dyDescent="0.15">
      <c r="A18" s="33"/>
      <c r="B18" s="442" t="s">
        <v>405</v>
      </c>
      <c r="C18" s="442"/>
      <c r="D18" s="33"/>
      <c r="E18" s="34"/>
      <c r="F18" s="34"/>
      <c r="G18" s="34"/>
      <c r="H18" s="40"/>
      <c r="I18" s="40"/>
      <c r="J18" s="40"/>
      <c r="K18" s="40"/>
      <c r="L18" s="40"/>
      <c r="M18" s="40"/>
      <c r="N18" s="34"/>
      <c r="O18" s="34"/>
      <c r="P18" s="34"/>
      <c r="Q18" s="39"/>
    </row>
    <row r="19" spans="1:17" s="57" customFormat="1" ht="22.5" customHeight="1" x14ac:dyDescent="0.15">
      <c r="A19" s="76"/>
      <c r="B19" s="426" t="s">
        <v>290</v>
      </c>
      <c r="C19" s="426"/>
      <c r="D19" s="61"/>
      <c r="E19" s="62">
        <f>SUM(E21,E20)</f>
        <v>1468</v>
      </c>
      <c r="F19" s="64">
        <f t="shared" ref="F19:Q19" si="3">SUM(F21,F20)</f>
        <v>1100</v>
      </c>
      <c r="G19" s="64">
        <f t="shared" si="3"/>
        <v>368</v>
      </c>
      <c r="H19" s="64">
        <f t="shared" si="3"/>
        <v>521</v>
      </c>
      <c r="I19" s="64">
        <f t="shared" si="3"/>
        <v>348</v>
      </c>
      <c r="J19" s="64">
        <f t="shared" si="3"/>
        <v>323</v>
      </c>
      <c r="K19" s="64">
        <f t="shared" si="3"/>
        <v>182</v>
      </c>
      <c r="L19" s="64">
        <f t="shared" si="3"/>
        <v>36</v>
      </c>
      <c r="M19" s="64">
        <f t="shared" si="3"/>
        <v>38</v>
      </c>
      <c r="N19" s="64">
        <f t="shared" si="3"/>
        <v>12</v>
      </c>
      <c r="O19" s="64">
        <f t="shared" si="3"/>
        <v>8</v>
      </c>
      <c r="P19" s="62">
        <f t="shared" si="3"/>
        <v>10993</v>
      </c>
      <c r="Q19" s="65">
        <f t="shared" si="3"/>
        <v>204693</v>
      </c>
    </row>
    <row r="20" spans="1:17" s="57" customFormat="1" ht="22.5" customHeight="1" x14ac:dyDescent="0.15">
      <c r="A20" s="76"/>
      <c r="B20" s="426" t="s">
        <v>49</v>
      </c>
      <c r="C20" s="426"/>
      <c r="D20" s="61"/>
      <c r="E20" s="62">
        <f>SUM(F20:G20)</f>
        <v>435</v>
      </c>
      <c r="F20" s="64">
        <v>402</v>
      </c>
      <c r="G20" s="64">
        <v>33</v>
      </c>
      <c r="H20" s="64">
        <v>122</v>
      </c>
      <c r="I20" s="64">
        <v>98</v>
      </c>
      <c r="J20" s="64">
        <v>119</v>
      </c>
      <c r="K20" s="64">
        <v>64</v>
      </c>
      <c r="L20" s="64">
        <v>13</v>
      </c>
      <c r="M20" s="64">
        <v>16</v>
      </c>
      <c r="N20" s="64">
        <v>3</v>
      </c>
      <c r="O20" s="64">
        <v>0</v>
      </c>
      <c r="P20" s="62">
        <v>3270</v>
      </c>
      <c r="Q20" s="63">
        <v>0</v>
      </c>
    </row>
    <row r="21" spans="1:17" s="57" customFormat="1" ht="22.5" customHeight="1" x14ac:dyDescent="0.15">
      <c r="A21" s="76"/>
      <c r="B21" s="426" t="s">
        <v>50</v>
      </c>
      <c r="C21" s="426"/>
      <c r="D21" s="61"/>
      <c r="E21" s="62">
        <f>SUM(E22:E27)</f>
        <v>1033</v>
      </c>
      <c r="F21" s="64">
        <f t="shared" ref="F21:Q21" si="4">SUM(F22:F27)</f>
        <v>698</v>
      </c>
      <c r="G21" s="64">
        <f t="shared" si="4"/>
        <v>335</v>
      </c>
      <c r="H21" s="64">
        <f t="shared" si="4"/>
        <v>399</v>
      </c>
      <c r="I21" s="64">
        <f t="shared" si="4"/>
        <v>250</v>
      </c>
      <c r="J21" s="64">
        <f t="shared" si="4"/>
        <v>204</v>
      </c>
      <c r="K21" s="64">
        <f t="shared" si="4"/>
        <v>118</v>
      </c>
      <c r="L21" s="64">
        <f t="shared" si="4"/>
        <v>23</v>
      </c>
      <c r="M21" s="64">
        <f t="shared" si="4"/>
        <v>22</v>
      </c>
      <c r="N21" s="64">
        <f t="shared" si="4"/>
        <v>9</v>
      </c>
      <c r="O21" s="64">
        <f t="shared" si="4"/>
        <v>8</v>
      </c>
      <c r="P21" s="62">
        <f t="shared" si="4"/>
        <v>7723</v>
      </c>
      <c r="Q21" s="65">
        <f t="shared" si="4"/>
        <v>204693</v>
      </c>
    </row>
    <row r="22" spans="1:17" ht="22.5" customHeight="1" x14ac:dyDescent="0.15">
      <c r="A22" s="33"/>
      <c r="B22" s="37">
        <v>56</v>
      </c>
      <c r="C22" s="103" t="s">
        <v>104</v>
      </c>
      <c r="D22" s="33"/>
      <c r="E22" s="34">
        <f t="shared" ref="E22:E27" si="5">SUM(F22:G22)</f>
        <v>3</v>
      </c>
      <c r="F22" s="40">
        <v>2</v>
      </c>
      <c r="G22" s="40">
        <v>1</v>
      </c>
      <c r="H22" s="40">
        <v>0</v>
      </c>
      <c r="I22" s="40">
        <v>1</v>
      </c>
      <c r="J22" s="40">
        <v>0</v>
      </c>
      <c r="K22" s="40">
        <v>0</v>
      </c>
      <c r="L22" s="40">
        <v>0</v>
      </c>
      <c r="M22" s="40">
        <v>0</v>
      </c>
      <c r="N22" s="40">
        <v>0</v>
      </c>
      <c r="O22" s="40">
        <v>2</v>
      </c>
      <c r="P22" s="34">
        <v>528</v>
      </c>
      <c r="Q22" s="39">
        <v>44554</v>
      </c>
    </row>
    <row r="23" spans="1:17" ht="22.5" customHeight="1" x14ac:dyDescent="0.15">
      <c r="A23" s="33"/>
      <c r="B23" s="37">
        <v>57</v>
      </c>
      <c r="C23" s="56" t="s">
        <v>163</v>
      </c>
      <c r="D23" s="33"/>
      <c r="E23" s="34">
        <f t="shared" si="5"/>
        <v>130</v>
      </c>
      <c r="F23" s="40">
        <v>90</v>
      </c>
      <c r="G23" s="40">
        <v>40</v>
      </c>
      <c r="H23" s="40">
        <v>50</v>
      </c>
      <c r="I23" s="40">
        <v>38</v>
      </c>
      <c r="J23" s="40">
        <v>33</v>
      </c>
      <c r="K23" s="40">
        <v>7</v>
      </c>
      <c r="L23" s="40">
        <v>2</v>
      </c>
      <c r="M23" s="40">
        <v>0</v>
      </c>
      <c r="N23" s="40">
        <v>0</v>
      </c>
      <c r="O23" s="40">
        <v>0</v>
      </c>
      <c r="P23" s="34">
        <v>560</v>
      </c>
      <c r="Q23" s="39">
        <v>26548</v>
      </c>
    </row>
    <row r="24" spans="1:17" ht="22.5" customHeight="1" x14ac:dyDescent="0.15">
      <c r="A24" s="33"/>
      <c r="B24" s="37">
        <v>58</v>
      </c>
      <c r="C24" s="103" t="s">
        <v>105</v>
      </c>
      <c r="D24" s="33"/>
      <c r="E24" s="34">
        <f t="shared" si="5"/>
        <v>306</v>
      </c>
      <c r="F24" s="40">
        <v>194</v>
      </c>
      <c r="G24" s="40">
        <v>112</v>
      </c>
      <c r="H24" s="40">
        <v>98</v>
      </c>
      <c r="I24" s="40">
        <v>75</v>
      </c>
      <c r="J24" s="40">
        <v>53</v>
      </c>
      <c r="K24" s="40">
        <v>61</v>
      </c>
      <c r="L24" s="40">
        <v>7</v>
      </c>
      <c r="M24" s="40">
        <v>5</v>
      </c>
      <c r="N24" s="40">
        <v>4</v>
      </c>
      <c r="O24" s="40">
        <v>3</v>
      </c>
      <c r="P24" s="34">
        <v>2599</v>
      </c>
      <c r="Q24" s="39">
        <v>49139</v>
      </c>
    </row>
    <row r="25" spans="1:17" ht="22.5" customHeight="1" x14ac:dyDescent="0.15">
      <c r="A25" s="33"/>
      <c r="B25" s="37">
        <v>59</v>
      </c>
      <c r="C25" s="103" t="s">
        <v>231</v>
      </c>
      <c r="D25" s="33"/>
      <c r="E25" s="34">
        <f t="shared" si="5"/>
        <v>162</v>
      </c>
      <c r="F25" s="40">
        <v>120</v>
      </c>
      <c r="G25" s="40">
        <v>42</v>
      </c>
      <c r="H25" s="40">
        <v>74</v>
      </c>
      <c r="I25" s="40">
        <v>33</v>
      </c>
      <c r="J25" s="40">
        <v>25</v>
      </c>
      <c r="K25" s="40">
        <v>12</v>
      </c>
      <c r="L25" s="40">
        <v>6</v>
      </c>
      <c r="M25" s="40">
        <v>10</v>
      </c>
      <c r="N25" s="40">
        <v>2</v>
      </c>
      <c r="O25" s="40">
        <v>0</v>
      </c>
      <c r="P25" s="34">
        <v>1189</v>
      </c>
      <c r="Q25" s="39">
        <v>22947</v>
      </c>
    </row>
    <row r="26" spans="1:17" ht="22.5" customHeight="1" x14ac:dyDescent="0.15">
      <c r="A26" s="33"/>
      <c r="B26" s="37">
        <v>60</v>
      </c>
      <c r="C26" s="103" t="s">
        <v>232</v>
      </c>
      <c r="D26" s="33"/>
      <c r="E26" s="34">
        <f t="shared" si="5"/>
        <v>395</v>
      </c>
      <c r="F26" s="40">
        <v>266</v>
      </c>
      <c r="G26" s="40">
        <v>129</v>
      </c>
      <c r="H26" s="40">
        <v>154</v>
      </c>
      <c r="I26" s="40">
        <v>97</v>
      </c>
      <c r="J26" s="40">
        <v>89</v>
      </c>
      <c r="K26" s="40">
        <v>36</v>
      </c>
      <c r="L26" s="40">
        <v>7</v>
      </c>
      <c r="M26" s="40">
        <v>6</v>
      </c>
      <c r="N26" s="40">
        <v>3</v>
      </c>
      <c r="O26" s="40">
        <v>3</v>
      </c>
      <c r="P26" s="34">
        <v>2678</v>
      </c>
      <c r="Q26" s="39">
        <v>61505</v>
      </c>
    </row>
    <row r="27" spans="1:17" ht="22.5" customHeight="1" x14ac:dyDescent="0.15">
      <c r="A27" s="33"/>
      <c r="B27" s="37">
        <v>61</v>
      </c>
      <c r="C27" s="103" t="s">
        <v>233</v>
      </c>
      <c r="D27" s="33"/>
      <c r="E27" s="34">
        <f t="shared" si="5"/>
        <v>37</v>
      </c>
      <c r="F27" s="40">
        <v>26</v>
      </c>
      <c r="G27" s="40">
        <v>11</v>
      </c>
      <c r="H27" s="40">
        <v>23</v>
      </c>
      <c r="I27" s="40">
        <v>6</v>
      </c>
      <c r="J27" s="40">
        <v>4</v>
      </c>
      <c r="K27" s="40">
        <v>2</v>
      </c>
      <c r="L27" s="40">
        <v>1</v>
      </c>
      <c r="M27" s="40">
        <v>1</v>
      </c>
      <c r="N27" s="40">
        <v>0</v>
      </c>
      <c r="O27" s="40">
        <v>0</v>
      </c>
      <c r="P27" s="34">
        <v>169</v>
      </c>
      <c r="Q27" s="39">
        <v>0</v>
      </c>
    </row>
    <row r="28" spans="1:17" ht="3" customHeight="1" x14ac:dyDescent="0.15">
      <c r="A28" s="33"/>
      <c r="B28" s="37"/>
      <c r="C28" s="77"/>
      <c r="D28" s="132"/>
      <c r="E28" s="34"/>
      <c r="F28" s="40"/>
      <c r="G28" s="40"/>
      <c r="H28" s="40"/>
      <c r="I28" s="40"/>
      <c r="J28" s="40"/>
      <c r="K28" s="40"/>
      <c r="L28" s="40"/>
      <c r="M28" s="40"/>
      <c r="N28" s="40"/>
      <c r="O28" s="40"/>
      <c r="P28" s="34"/>
      <c r="Q28" s="39"/>
    </row>
    <row r="29" spans="1:17" ht="22.5" customHeight="1" x14ac:dyDescent="0.15">
      <c r="A29" s="162"/>
      <c r="B29" s="442" t="s">
        <v>406</v>
      </c>
      <c r="C29" s="442"/>
      <c r="D29" s="162"/>
      <c r="E29" s="163"/>
      <c r="F29" s="164"/>
      <c r="G29" s="164"/>
      <c r="H29" s="164"/>
      <c r="I29" s="164"/>
      <c r="J29" s="164"/>
      <c r="K29" s="164"/>
      <c r="L29" s="164"/>
      <c r="M29" s="164"/>
      <c r="N29" s="164"/>
      <c r="O29" s="164"/>
      <c r="P29" s="163"/>
      <c r="Q29" s="165"/>
    </row>
    <row r="30" spans="1:17" s="57" customFormat="1" ht="22.5" customHeight="1" x14ac:dyDescent="0.15">
      <c r="A30" s="76"/>
      <c r="B30" s="426" t="s">
        <v>290</v>
      </c>
      <c r="C30" s="426"/>
      <c r="D30" s="61"/>
      <c r="E30" s="62">
        <f>SUM(E32,E31)</f>
        <v>1568</v>
      </c>
      <c r="F30" s="64">
        <f t="shared" ref="F30:Q30" si="6">SUM(F32,F31)</f>
        <v>1247</v>
      </c>
      <c r="G30" s="64">
        <f t="shared" si="6"/>
        <v>321</v>
      </c>
      <c r="H30" s="64">
        <f t="shared" si="6"/>
        <v>508</v>
      </c>
      <c r="I30" s="64">
        <f t="shared" si="6"/>
        <v>359</v>
      </c>
      <c r="J30" s="64">
        <f t="shared" si="6"/>
        <v>366</v>
      </c>
      <c r="K30" s="64">
        <f t="shared" si="6"/>
        <v>228</v>
      </c>
      <c r="L30" s="64">
        <f t="shared" si="6"/>
        <v>47</v>
      </c>
      <c r="M30" s="64">
        <f t="shared" si="6"/>
        <v>36</v>
      </c>
      <c r="N30" s="64">
        <f t="shared" si="6"/>
        <v>18</v>
      </c>
      <c r="O30" s="64">
        <f t="shared" si="6"/>
        <v>6</v>
      </c>
      <c r="P30" s="62">
        <f t="shared" si="6"/>
        <v>12263</v>
      </c>
      <c r="Q30" s="65">
        <f t="shared" si="6"/>
        <v>219283</v>
      </c>
    </row>
    <row r="31" spans="1:17" s="57" customFormat="1" ht="22.5" customHeight="1" x14ac:dyDescent="0.15">
      <c r="A31" s="76"/>
      <c r="B31" s="426" t="s">
        <v>49</v>
      </c>
      <c r="C31" s="426"/>
      <c r="D31" s="61"/>
      <c r="E31" s="62">
        <f>SUM(F31:G31)</f>
        <v>449</v>
      </c>
      <c r="F31" s="64">
        <v>423</v>
      </c>
      <c r="G31" s="64">
        <v>26</v>
      </c>
      <c r="H31" s="64">
        <v>128</v>
      </c>
      <c r="I31" s="64">
        <v>100</v>
      </c>
      <c r="J31" s="64">
        <v>117</v>
      </c>
      <c r="K31" s="64">
        <v>75</v>
      </c>
      <c r="L31" s="64">
        <v>15</v>
      </c>
      <c r="M31" s="64">
        <v>12</v>
      </c>
      <c r="N31" s="64">
        <v>2</v>
      </c>
      <c r="O31" s="64">
        <v>0</v>
      </c>
      <c r="P31" s="62">
        <v>3190</v>
      </c>
      <c r="Q31" s="63">
        <v>0</v>
      </c>
    </row>
    <row r="32" spans="1:17" s="57" customFormat="1" ht="22.5" customHeight="1" x14ac:dyDescent="0.15">
      <c r="A32" s="76"/>
      <c r="B32" s="426" t="s">
        <v>50</v>
      </c>
      <c r="C32" s="426"/>
      <c r="D32" s="61"/>
      <c r="E32" s="62">
        <f>SUM(E33:E38)</f>
        <v>1119</v>
      </c>
      <c r="F32" s="64">
        <f t="shared" ref="F32:Q32" si="7">SUM(F33:F38)</f>
        <v>824</v>
      </c>
      <c r="G32" s="64">
        <f t="shared" si="7"/>
        <v>295</v>
      </c>
      <c r="H32" s="64">
        <f t="shared" si="7"/>
        <v>380</v>
      </c>
      <c r="I32" s="64">
        <f t="shared" si="7"/>
        <v>259</v>
      </c>
      <c r="J32" s="64">
        <f t="shared" si="7"/>
        <v>249</v>
      </c>
      <c r="K32" s="64">
        <f t="shared" si="7"/>
        <v>153</v>
      </c>
      <c r="L32" s="64">
        <f t="shared" si="7"/>
        <v>32</v>
      </c>
      <c r="M32" s="64">
        <f t="shared" si="7"/>
        <v>24</v>
      </c>
      <c r="N32" s="64">
        <f t="shared" si="7"/>
        <v>16</v>
      </c>
      <c r="O32" s="64">
        <f t="shared" si="7"/>
        <v>6</v>
      </c>
      <c r="P32" s="62">
        <f t="shared" si="7"/>
        <v>9073</v>
      </c>
      <c r="Q32" s="65">
        <f t="shared" si="7"/>
        <v>219283</v>
      </c>
    </row>
    <row r="33" spans="1:17" ht="22.5" customHeight="1" x14ac:dyDescent="0.15">
      <c r="A33" s="33"/>
      <c r="B33" s="37">
        <v>56</v>
      </c>
      <c r="C33" s="103" t="s">
        <v>104</v>
      </c>
      <c r="D33" s="33"/>
      <c r="E33" s="34">
        <f t="shared" ref="E33:E38" si="8">SUM(F33:G33)</f>
        <v>5</v>
      </c>
      <c r="F33" s="40">
        <v>3</v>
      </c>
      <c r="G33" s="40">
        <v>2</v>
      </c>
      <c r="H33" s="40">
        <v>2</v>
      </c>
      <c r="I33" s="40">
        <v>0</v>
      </c>
      <c r="J33" s="40">
        <v>0</v>
      </c>
      <c r="K33" s="40">
        <v>1</v>
      </c>
      <c r="L33" s="40">
        <v>0</v>
      </c>
      <c r="M33" s="40">
        <v>0</v>
      </c>
      <c r="N33" s="40">
        <v>0</v>
      </c>
      <c r="O33" s="40">
        <v>2</v>
      </c>
      <c r="P33" s="34">
        <v>540</v>
      </c>
      <c r="Q33" s="39">
        <v>24428</v>
      </c>
    </row>
    <row r="34" spans="1:17" ht="22.5" customHeight="1" x14ac:dyDescent="0.15">
      <c r="A34" s="33"/>
      <c r="B34" s="37">
        <v>57</v>
      </c>
      <c r="C34" s="56" t="s">
        <v>163</v>
      </c>
      <c r="D34" s="33"/>
      <c r="E34" s="34">
        <f t="shared" si="8"/>
        <v>140</v>
      </c>
      <c r="F34" s="40">
        <v>103</v>
      </c>
      <c r="G34" s="40">
        <v>37</v>
      </c>
      <c r="H34" s="40">
        <v>49</v>
      </c>
      <c r="I34" s="40">
        <v>46</v>
      </c>
      <c r="J34" s="40">
        <v>37</v>
      </c>
      <c r="K34" s="40">
        <v>7</v>
      </c>
      <c r="L34" s="40">
        <v>1</v>
      </c>
      <c r="M34" s="40">
        <v>0</v>
      </c>
      <c r="N34" s="40">
        <v>0</v>
      </c>
      <c r="O34" s="40">
        <v>0</v>
      </c>
      <c r="P34" s="34">
        <v>588</v>
      </c>
      <c r="Q34" s="39">
        <v>31381</v>
      </c>
    </row>
    <row r="35" spans="1:17" ht="22.5" customHeight="1" x14ac:dyDescent="0.15">
      <c r="A35" s="33"/>
      <c r="B35" s="37">
        <v>58</v>
      </c>
      <c r="C35" s="103" t="s">
        <v>105</v>
      </c>
      <c r="D35" s="33"/>
      <c r="E35" s="34">
        <f t="shared" si="8"/>
        <v>338</v>
      </c>
      <c r="F35" s="40">
        <v>240</v>
      </c>
      <c r="G35" s="40">
        <v>98</v>
      </c>
      <c r="H35" s="40">
        <v>87</v>
      </c>
      <c r="I35" s="40">
        <v>70</v>
      </c>
      <c r="J35" s="40">
        <v>68</v>
      </c>
      <c r="K35" s="40">
        <v>72</v>
      </c>
      <c r="L35" s="40">
        <v>15</v>
      </c>
      <c r="M35" s="40">
        <v>12</v>
      </c>
      <c r="N35" s="40">
        <v>12</v>
      </c>
      <c r="O35" s="40">
        <v>2</v>
      </c>
      <c r="P35" s="34">
        <v>3796</v>
      </c>
      <c r="Q35" s="39">
        <v>73901</v>
      </c>
    </row>
    <row r="36" spans="1:17" ht="22.5" customHeight="1" x14ac:dyDescent="0.15">
      <c r="A36" s="33"/>
      <c r="B36" s="37">
        <v>59</v>
      </c>
      <c r="C36" s="103" t="s">
        <v>231</v>
      </c>
      <c r="D36" s="33"/>
      <c r="E36" s="34">
        <f t="shared" si="8"/>
        <v>173</v>
      </c>
      <c r="F36" s="40">
        <v>128</v>
      </c>
      <c r="G36" s="40">
        <v>45</v>
      </c>
      <c r="H36" s="40">
        <v>84</v>
      </c>
      <c r="I36" s="40">
        <v>26</v>
      </c>
      <c r="J36" s="40">
        <v>28</v>
      </c>
      <c r="K36" s="40">
        <v>17</v>
      </c>
      <c r="L36" s="40">
        <v>8</v>
      </c>
      <c r="M36" s="40">
        <v>8</v>
      </c>
      <c r="N36" s="40">
        <v>2</v>
      </c>
      <c r="O36" s="40">
        <v>0</v>
      </c>
      <c r="P36" s="34">
        <v>1242</v>
      </c>
      <c r="Q36" s="39">
        <v>21111</v>
      </c>
    </row>
    <row r="37" spans="1:17" ht="22.5" customHeight="1" x14ac:dyDescent="0.15">
      <c r="A37" s="33"/>
      <c r="B37" s="37">
        <v>60</v>
      </c>
      <c r="C37" s="103" t="s">
        <v>232</v>
      </c>
      <c r="D37" s="33"/>
      <c r="E37" s="34">
        <f t="shared" si="8"/>
        <v>434</v>
      </c>
      <c r="F37" s="40">
        <v>325</v>
      </c>
      <c r="G37" s="40">
        <v>109</v>
      </c>
      <c r="H37" s="40">
        <v>146</v>
      </c>
      <c r="I37" s="40">
        <v>113</v>
      </c>
      <c r="J37" s="40">
        <v>107</v>
      </c>
      <c r="K37" s="40">
        <v>53</v>
      </c>
      <c r="L37" s="40">
        <v>8</v>
      </c>
      <c r="M37" s="40">
        <v>3</v>
      </c>
      <c r="N37" s="40">
        <v>2</v>
      </c>
      <c r="O37" s="40">
        <v>2</v>
      </c>
      <c r="P37" s="34">
        <v>2729</v>
      </c>
      <c r="Q37" s="39">
        <v>68462</v>
      </c>
    </row>
    <row r="38" spans="1:17" ht="22.5" customHeight="1" x14ac:dyDescent="0.15">
      <c r="A38" s="33"/>
      <c r="B38" s="37">
        <v>61</v>
      </c>
      <c r="C38" s="103" t="s">
        <v>233</v>
      </c>
      <c r="D38" s="33"/>
      <c r="E38" s="34">
        <f t="shared" si="8"/>
        <v>29</v>
      </c>
      <c r="F38" s="40">
        <v>25</v>
      </c>
      <c r="G38" s="40">
        <v>4</v>
      </c>
      <c r="H38" s="40">
        <v>12</v>
      </c>
      <c r="I38" s="40">
        <v>4</v>
      </c>
      <c r="J38" s="40">
        <v>9</v>
      </c>
      <c r="K38" s="40">
        <v>3</v>
      </c>
      <c r="L38" s="40">
        <v>0</v>
      </c>
      <c r="M38" s="40">
        <v>1</v>
      </c>
      <c r="N38" s="40">
        <v>0</v>
      </c>
      <c r="O38" s="40">
        <v>0</v>
      </c>
      <c r="P38" s="34">
        <v>178</v>
      </c>
      <c r="Q38" s="39">
        <v>0</v>
      </c>
    </row>
    <row r="39" spans="1:17" ht="3" customHeight="1" x14ac:dyDescent="0.15">
      <c r="A39" s="33"/>
      <c r="B39" s="37"/>
      <c r="C39" s="77"/>
      <c r="D39" s="132"/>
      <c r="E39" s="34"/>
      <c r="F39" s="40"/>
      <c r="G39" s="40"/>
      <c r="H39" s="40"/>
      <c r="I39" s="40"/>
      <c r="J39" s="40"/>
      <c r="K39" s="40"/>
      <c r="L39" s="40"/>
      <c r="M39" s="40"/>
      <c r="N39" s="40"/>
      <c r="O39" s="40"/>
      <c r="P39" s="34"/>
      <c r="Q39" s="39"/>
    </row>
    <row r="40" spans="1:17" ht="22.5" customHeight="1" x14ac:dyDescent="0.15">
      <c r="A40" s="162"/>
      <c r="B40" s="442" t="s">
        <v>407</v>
      </c>
      <c r="C40" s="442"/>
      <c r="D40" s="162"/>
      <c r="E40" s="163"/>
      <c r="F40" s="164"/>
      <c r="G40" s="164"/>
      <c r="H40" s="164"/>
      <c r="I40" s="164"/>
      <c r="J40" s="164"/>
      <c r="K40" s="164"/>
      <c r="L40" s="164"/>
      <c r="M40" s="164"/>
      <c r="N40" s="164"/>
      <c r="O40" s="164"/>
      <c r="P40" s="163"/>
      <c r="Q40" s="165"/>
    </row>
    <row r="41" spans="1:17" s="57" customFormat="1" ht="22.5" customHeight="1" x14ac:dyDescent="0.15">
      <c r="A41" s="76"/>
      <c r="B41" s="426" t="s">
        <v>290</v>
      </c>
      <c r="C41" s="426"/>
      <c r="D41" s="61"/>
      <c r="E41" s="62">
        <f>SUM(E43,E42)</f>
        <v>1636</v>
      </c>
      <c r="F41" s="64">
        <f t="shared" ref="F41:P41" si="9">SUM(F43,F42)</f>
        <v>1312</v>
      </c>
      <c r="G41" s="64">
        <f t="shared" si="9"/>
        <v>324</v>
      </c>
      <c r="H41" s="64">
        <f t="shared" si="9"/>
        <v>527</v>
      </c>
      <c r="I41" s="64">
        <f t="shared" si="9"/>
        <v>358</v>
      </c>
      <c r="J41" s="64">
        <f t="shared" si="9"/>
        <v>374</v>
      </c>
      <c r="K41" s="64">
        <f t="shared" si="9"/>
        <v>258</v>
      </c>
      <c r="L41" s="64">
        <f t="shared" si="9"/>
        <v>55</v>
      </c>
      <c r="M41" s="64">
        <f t="shared" si="9"/>
        <v>33</v>
      </c>
      <c r="N41" s="64">
        <f t="shared" si="9"/>
        <v>26</v>
      </c>
      <c r="O41" s="64">
        <f t="shared" si="9"/>
        <v>5</v>
      </c>
      <c r="P41" s="62">
        <f t="shared" si="9"/>
        <v>13106</v>
      </c>
      <c r="Q41" s="65">
        <v>226834</v>
      </c>
    </row>
    <row r="42" spans="1:17" s="57" customFormat="1" ht="22.5" customHeight="1" x14ac:dyDescent="0.15">
      <c r="A42" s="76"/>
      <c r="B42" s="426" t="s">
        <v>49</v>
      </c>
      <c r="C42" s="426"/>
      <c r="D42" s="61"/>
      <c r="E42" s="62">
        <f>SUM(F42:G42)</f>
        <v>468</v>
      </c>
      <c r="F42" s="64">
        <v>446</v>
      </c>
      <c r="G42" s="64">
        <v>22</v>
      </c>
      <c r="H42" s="64">
        <v>122</v>
      </c>
      <c r="I42" s="64">
        <v>103</v>
      </c>
      <c r="J42" s="64">
        <v>126</v>
      </c>
      <c r="K42" s="64">
        <v>84</v>
      </c>
      <c r="L42" s="64">
        <v>18</v>
      </c>
      <c r="M42" s="64">
        <v>12</v>
      </c>
      <c r="N42" s="64">
        <v>3</v>
      </c>
      <c r="O42" s="64">
        <v>0</v>
      </c>
      <c r="P42" s="62">
        <v>3549</v>
      </c>
      <c r="Q42" s="63">
        <v>0</v>
      </c>
    </row>
    <row r="43" spans="1:17" s="57" customFormat="1" ht="22.5" customHeight="1" x14ac:dyDescent="0.15">
      <c r="A43" s="76"/>
      <c r="B43" s="426" t="s">
        <v>50</v>
      </c>
      <c r="C43" s="426"/>
      <c r="D43" s="61"/>
      <c r="E43" s="62">
        <f>SUM(E44:E49)</f>
        <v>1168</v>
      </c>
      <c r="F43" s="64">
        <f t="shared" ref="F43:P43" si="10">SUM(F44:F49)</f>
        <v>866</v>
      </c>
      <c r="G43" s="64">
        <f t="shared" si="10"/>
        <v>302</v>
      </c>
      <c r="H43" s="64">
        <f t="shared" si="10"/>
        <v>405</v>
      </c>
      <c r="I43" s="64">
        <f t="shared" si="10"/>
        <v>255</v>
      </c>
      <c r="J43" s="64">
        <f t="shared" si="10"/>
        <v>248</v>
      </c>
      <c r="K43" s="64">
        <f t="shared" si="10"/>
        <v>174</v>
      </c>
      <c r="L43" s="64">
        <f t="shared" si="10"/>
        <v>37</v>
      </c>
      <c r="M43" s="64">
        <f t="shared" si="10"/>
        <v>21</v>
      </c>
      <c r="N43" s="64">
        <f t="shared" si="10"/>
        <v>23</v>
      </c>
      <c r="O43" s="64">
        <f t="shared" si="10"/>
        <v>5</v>
      </c>
      <c r="P43" s="62">
        <f t="shared" si="10"/>
        <v>9557</v>
      </c>
      <c r="Q43" s="65">
        <v>226834</v>
      </c>
    </row>
    <row r="44" spans="1:17" ht="22.5" customHeight="1" x14ac:dyDescent="0.15">
      <c r="A44" s="33"/>
      <c r="B44" s="37">
        <v>56</v>
      </c>
      <c r="C44" s="103" t="s">
        <v>104</v>
      </c>
      <c r="D44" s="33"/>
      <c r="E44" s="34">
        <f t="shared" ref="E44:E49" si="11">SUM(F44:G44)</f>
        <v>2</v>
      </c>
      <c r="F44" s="40">
        <v>2</v>
      </c>
      <c r="G44" s="40">
        <v>0</v>
      </c>
      <c r="H44" s="40">
        <v>0</v>
      </c>
      <c r="I44" s="40">
        <v>0</v>
      </c>
      <c r="J44" s="40">
        <v>0</v>
      </c>
      <c r="K44" s="40">
        <v>0</v>
      </c>
      <c r="L44" s="40">
        <v>0</v>
      </c>
      <c r="M44" s="40">
        <v>0</v>
      </c>
      <c r="N44" s="40">
        <v>0</v>
      </c>
      <c r="O44" s="40">
        <v>2</v>
      </c>
      <c r="P44" s="34">
        <v>511</v>
      </c>
      <c r="Q44" s="39" t="s">
        <v>201</v>
      </c>
    </row>
    <row r="45" spans="1:17" ht="22.5" customHeight="1" x14ac:dyDescent="0.15">
      <c r="A45" s="33"/>
      <c r="B45" s="37">
        <v>57</v>
      </c>
      <c r="C45" s="56" t="s">
        <v>163</v>
      </c>
      <c r="D45" s="33"/>
      <c r="E45" s="34">
        <f t="shared" si="11"/>
        <v>129</v>
      </c>
      <c r="F45" s="40">
        <v>94</v>
      </c>
      <c r="G45" s="40">
        <v>35</v>
      </c>
      <c r="H45" s="40">
        <v>53</v>
      </c>
      <c r="I45" s="40">
        <v>31</v>
      </c>
      <c r="J45" s="40">
        <v>32</v>
      </c>
      <c r="K45" s="40">
        <v>11</v>
      </c>
      <c r="L45" s="40">
        <v>2</v>
      </c>
      <c r="M45" s="40">
        <v>0</v>
      </c>
      <c r="N45" s="40">
        <v>0</v>
      </c>
      <c r="O45" s="40">
        <v>0</v>
      </c>
      <c r="P45" s="34">
        <v>586</v>
      </c>
      <c r="Q45" s="39">
        <v>28177</v>
      </c>
    </row>
    <row r="46" spans="1:17" ht="22.5" customHeight="1" x14ac:dyDescent="0.15">
      <c r="A46" s="33"/>
      <c r="B46" s="37">
        <v>58</v>
      </c>
      <c r="C46" s="103" t="s">
        <v>105</v>
      </c>
      <c r="D46" s="33"/>
      <c r="E46" s="34">
        <f t="shared" si="11"/>
        <v>373</v>
      </c>
      <c r="F46" s="40">
        <v>266</v>
      </c>
      <c r="G46" s="40">
        <v>107</v>
      </c>
      <c r="H46" s="40">
        <v>101</v>
      </c>
      <c r="I46" s="40">
        <v>78</v>
      </c>
      <c r="J46" s="40">
        <v>69</v>
      </c>
      <c r="K46" s="40">
        <v>83</v>
      </c>
      <c r="L46" s="40">
        <v>18</v>
      </c>
      <c r="M46" s="40">
        <v>9</v>
      </c>
      <c r="N46" s="40">
        <v>15</v>
      </c>
      <c r="O46" s="40">
        <v>0</v>
      </c>
      <c r="P46" s="34">
        <v>3851</v>
      </c>
      <c r="Q46" s="39">
        <v>79322</v>
      </c>
    </row>
    <row r="47" spans="1:17" ht="22.5" customHeight="1" x14ac:dyDescent="0.15">
      <c r="A47" s="33"/>
      <c r="B47" s="37">
        <v>59</v>
      </c>
      <c r="C47" s="103" t="s">
        <v>231</v>
      </c>
      <c r="D47" s="33"/>
      <c r="E47" s="34">
        <f t="shared" si="11"/>
        <v>180</v>
      </c>
      <c r="F47" s="40">
        <v>136</v>
      </c>
      <c r="G47" s="40">
        <v>44</v>
      </c>
      <c r="H47" s="40">
        <v>78</v>
      </c>
      <c r="I47" s="40">
        <v>33</v>
      </c>
      <c r="J47" s="40">
        <v>31</v>
      </c>
      <c r="K47" s="40">
        <v>21</v>
      </c>
      <c r="L47" s="40">
        <v>7</v>
      </c>
      <c r="M47" s="40">
        <v>8</v>
      </c>
      <c r="N47" s="40">
        <v>2</v>
      </c>
      <c r="O47" s="40">
        <v>0</v>
      </c>
      <c r="P47" s="34">
        <v>1314</v>
      </c>
      <c r="Q47" s="39">
        <v>25405</v>
      </c>
    </row>
    <row r="48" spans="1:17" ht="22.5" customHeight="1" x14ac:dyDescent="0.15">
      <c r="A48" s="33"/>
      <c r="B48" s="37">
        <v>60</v>
      </c>
      <c r="C48" s="103" t="s">
        <v>232</v>
      </c>
      <c r="D48" s="33"/>
      <c r="E48" s="34">
        <f t="shared" si="11"/>
        <v>452</v>
      </c>
      <c r="F48" s="40">
        <v>339</v>
      </c>
      <c r="G48" s="40">
        <v>113</v>
      </c>
      <c r="H48" s="40">
        <v>158</v>
      </c>
      <c r="I48" s="40">
        <v>107</v>
      </c>
      <c r="J48" s="40">
        <v>109</v>
      </c>
      <c r="K48" s="40">
        <v>58</v>
      </c>
      <c r="L48" s="40">
        <v>8</v>
      </c>
      <c r="M48" s="40">
        <v>4</v>
      </c>
      <c r="N48" s="40">
        <v>5</v>
      </c>
      <c r="O48" s="40">
        <v>3</v>
      </c>
      <c r="P48" s="34">
        <v>3092</v>
      </c>
      <c r="Q48" s="39" t="s">
        <v>201</v>
      </c>
    </row>
    <row r="49" spans="1:17" ht="22.5" customHeight="1" x14ac:dyDescent="0.15">
      <c r="A49" s="33"/>
      <c r="B49" s="37">
        <v>61</v>
      </c>
      <c r="C49" s="103" t="s">
        <v>233</v>
      </c>
      <c r="D49" s="33"/>
      <c r="E49" s="34">
        <f t="shared" si="11"/>
        <v>32</v>
      </c>
      <c r="F49" s="40">
        <v>29</v>
      </c>
      <c r="G49" s="40">
        <v>3</v>
      </c>
      <c r="H49" s="40">
        <v>15</v>
      </c>
      <c r="I49" s="40">
        <v>6</v>
      </c>
      <c r="J49" s="40">
        <v>7</v>
      </c>
      <c r="K49" s="40">
        <v>1</v>
      </c>
      <c r="L49" s="40">
        <v>2</v>
      </c>
      <c r="M49" s="40">
        <v>0</v>
      </c>
      <c r="N49" s="40">
        <v>1</v>
      </c>
      <c r="O49" s="40">
        <v>0</v>
      </c>
      <c r="P49" s="34">
        <v>203</v>
      </c>
      <c r="Q49" s="39">
        <v>0</v>
      </c>
    </row>
    <row r="50" spans="1:17" ht="3" customHeight="1" x14ac:dyDescent="0.15">
      <c r="A50" s="42"/>
      <c r="B50" s="41"/>
      <c r="C50" s="166"/>
      <c r="D50" s="42"/>
      <c r="E50" s="44"/>
      <c r="F50" s="43"/>
      <c r="G50" s="43"/>
      <c r="H50" s="43"/>
      <c r="I50" s="43"/>
      <c r="J50" s="43"/>
      <c r="K50" s="43"/>
      <c r="L50" s="43"/>
      <c r="M50" s="43"/>
      <c r="N50" s="43"/>
      <c r="O50" s="43"/>
      <c r="P50" s="44"/>
      <c r="Q50" s="175"/>
    </row>
    <row r="51" spans="1:17" ht="22.5" customHeight="1" x14ac:dyDescent="0.15">
      <c r="A51" s="162"/>
      <c r="B51" s="442" t="s">
        <v>524</v>
      </c>
      <c r="C51" s="442"/>
      <c r="D51" s="162"/>
      <c r="E51" s="163"/>
      <c r="F51" s="164"/>
      <c r="G51" s="164"/>
      <c r="H51" s="164"/>
      <c r="I51" s="164"/>
      <c r="J51" s="164"/>
      <c r="K51" s="164"/>
      <c r="L51" s="164"/>
      <c r="M51" s="164"/>
      <c r="N51" s="164"/>
      <c r="O51" s="164"/>
      <c r="P51" s="163"/>
      <c r="Q51" s="165"/>
    </row>
    <row r="52" spans="1:17" s="57" customFormat="1" ht="22.5" customHeight="1" x14ac:dyDescent="0.15">
      <c r="A52" s="76"/>
      <c r="B52" s="426" t="s">
        <v>290</v>
      </c>
      <c r="C52" s="426"/>
      <c r="D52" s="61"/>
      <c r="E52" s="62">
        <v>1558</v>
      </c>
      <c r="F52" s="64">
        <v>1234</v>
      </c>
      <c r="G52" s="64">
        <v>324</v>
      </c>
      <c r="H52" s="64">
        <v>545</v>
      </c>
      <c r="I52" s="64">
        <v>307</v>
      </c>
      <c r="J52" s="64">
        <v>332</v>
      </c>
      <c r="K52" s="64">
        <v>252</v>
      </c>
      <c r="L52" s="64">
        <v>63</v>
      </c>
      <c r="M52" s="64">
        <v>31</v>
      </c>
      <c r="N52" s="64">
        <v>24</v>
      </c>
      <c r="O52" s="64">
        <v>4</v>
      </c>
      <c r="P52" s="62">
        <v>12320</v>
      </c>
      <c r="Q52" s="65">
        <v>220558</v>
      </c>
    </row>
    <row r="53" spans="1:17" s="57" customFormat="1" ht="22.5" customHeight="1" x14ac:dyDescent="0.15">
      <c r="A53" s="76"/>
      <c r="B53" s="426" t="s">
        <v>49</v>
      </c>
      <c r="C53" s="426"/>
      <c r="D53" s="61"/>
      <c r="E53" s="62">
        <v>461</v>
      </c>
      <c r="F53" s="64">
        <v>434</v>
      </c>
      <c r="G53" s="64">
        <v>27</v>
      </c>
      <c r="H53" s="64">
        <v>136</v>
      </c>
      <c r="I53" s="64">
        <v>97</v>
      </c>
      <c r="J53" s="64">
        <v>118</v>
      </c>
      <c r="K53" s="64">
        <v>80</v>
      </c>
      <c r="L53" s="64">
        <v>12</v>
      </c>
      <c r="M53" s="64">
        <v>13</v>
      </c>
      <c r="N53" s="64">
        <v>5</v>
      </c>
      <c r="O53" s="64">
        <v>0</v>
      </c>
      <c r="P53" s="62">
        <v>3428</v>
      </c>
      <c r="Q53" s="63">
        <v>0</v>
      </c>
    </row>
    <row r="54" spans="1:17" s="57" customFormat="1" ht="22.5" customHeight="1" x14ac:dyDescent="0.15">
      <c r="A54" s="76"/>
      <c r="B54" s="426" t="s">
        <v>50</v>
      </c>
      <c r="C54" s="426"/>
      <c r="D54" s="61"/>
      <c r="E54" s="62">
        <f>SUM(E55:E60)</f>
        <v>1097</v>
      </c>
      <c r="F54" s="64">
        <f t="shared" ref="F54:P54" si="12">SUM(F55:F60)</f>
        <v>800</v>
      </c>
      <c r="G54" s="64">
        <f t="shared" si="12"/>
        <v>297</v>
      </c>
      <c r="H54" s="64">
        <f t="shared" si="12"/>
        <v>409</v>
      </c>
      <c r="I54" s="64">
        <f t="shared" si="12"/>
        <v>210</v>
      </c>
      <c r="J54" s="64">
        <f t="shared" si="12"/>
        <v>214</v>
      </c>
      <c r="K54" s="64">
        <f t="shared" si="12"/>
        <v>172</v>
      </c>
      <c r="L54" s="64">
        <f t="shared" si="12"/>
        <v>51</v>
      </c>
      <c r="M54" s="64">
        <f t="shared" si="12"/>
        <v>18</v>
      </c>
      <c r="N54" s="64">
        <f t="shared" si="12"/>
        <v>19</v>
      </c>
      <c r="O54" s="64">
        <f t="shared" si="12"/>
        <v>4</v>
      </c>
      <c r="P54" s="62">
        <f t="shared" si="12"/>
        <v>8892</v>
      </c>
      <c r="Q54" s="65">
        <v>220558</v>
      </c>
    </row>
    <row r="55" spans="1:17" ht="22.5" customHeight="1" x14ac:dyDescent="0.15">
      <c r="A55" s="33"/>
      <c r="B55" s="37">
        <v>56</v>
      </c>
      <c r="C55" s="103" t="s">
        <v>104</v>
      </c>
      <c r="D55" s="33"/>
      <c r="E55" s="34">
        <v>1</v>
      </c>
      <c r="F55" s="40">
        <v>1</v>
      </c>
      <c r="G55" s="40">
        <v>0</v>
      </c>
      <c r="H55" s="40">
        <v>1</v>
      </c>
      <c r="I55" s="40">
        <v>0</v>
      </c>
      <c r="J55" s="40">
        <v>0</v>
      </c>
      <c r="K55" s="40">
        <v>0</v>
      </c>
      <c r="L55" s="40">
        <v>0</v>
      </c>
      <c r="M55" s="40">
        <v>0</v>
      </c>
      <c r="N55" s="40">
        <v>0</v>
      </c>
      <c r="O55" s="40">
        <v>0</v>
      </c>
      <c r="P55" s="34">
        <v>2</v>
      </c>
      <c r="Q55" s="39" t="s">
        <v>201</v>
      </c>
    </row>
    <row r="56" spans="1:17" ht="22.5" customHeight="1" x14ac:dyDescent="0.15">
      <c r="A56" s="33"/>
      <c r="B56" s="37">
        <v>57</v>
      </c>
      <c r="C56" s="56" t="s">
        <v>163</v>
      </c>
      <c r="D56" s="33"/>
      <c r="E56" s="34">
        <v>122</v>
      </c>
      <c r="F56" s="40">
        <v>83</v>
      </c>
      <c r="G56" s="40">
        <v>39</v>
      </c>
      <c r="H56" s="40">
        <v>48</v>
      </c>
      <c r="I56" s="40">
        <v>31</v>
      </c>
      <c r="J56" s="40">
        <v>29</v>
      </c>
      <c r="K56" s="40">
        <v>12</v>
      </c>
      <c r="L56" s="40">
        <v>1</v>
      </c>
      <c r="M56" s="40">
        <v>1</v>
      </c>
      <c r="N56" s="40">
        <v>0</v>
      </c>
      <c r="O56" s="40">
        <v>0</v>
      </c>
      <c r="P56" s="34">
        <v>554</v>
      </c>
      <c r="Q56" s="39">
        <v>26204</v>
      </c>
    </row>
    <row r="57" spans="1:17" ht="22.5" customHeight="1" x14ac:dyDescent="0.15">
      <c r="A57" s="33"/>
      <c r="B57" s="37">
        <v>58</v>
      </c>
      <c r="C57" s="103" t="s">
        <v>105</v>
      </c>
      <c r="D57" s="33"/>
      <c r="E57" s="34">
        <v>332</v>
      </c>
      <c r="F57" s="40">
        <v>236</v>
      </c>
      <c r="G57" s="40">
        <v>96</v>
      </c>
      <c r="H57" s="40">
        <v>96</v>
      </c>
      <c r="I57" s="40">
        <v>58</v>
      </c>
      <c r="J57" s="40">
        <v>52</v>
      </c>
      <c r="K57" s="40">
        <v>77</v>
      </c>
      <c r="L57" s="40">
        <v>29</v>
      </c>
      <c r="M57" s="40">
        <v>7</v>
      </c>
      <c r="N57" s="40">
        <v>11</v>
      </c>
      <c r="O57" s="40">
        <v>2</v>
      </c>
      <c r="P57" s="34">
        <v>3948</v>
      </c>
      <c r="Q57" s="39">
        <v>91269</v>
      </c>
    </row>
    <row r="58" spans="1:17" ht="22.5" customHeight="1" x14ac:dyDescent="0.15">
      <c r="A58" s="33"/>
      <c r="B58" s="37">
        <v>59</v>
      </c>
      <c r="C58" s="103" t="s">
        <v>231</v>
      </c>
      <c r="D58" s="33"/>
      <c r="E58" s="34">
        <v>192</v>
      </c>
      <c r="F58" s="40">
        <v>141</v>
      </c>
      <c r="G58" s="40">
        <v>51</v>
      </c>
      <c r="H58" s="40">
        <v>85</v>
      </c>
      <c r="I58" s="40">
        <v>35</v>
      </c>
      <c r="J58" s="40">
        <v>33</v>
      </c>
      <c r="K58" s="40">
        <v>23</v>
      </c>
      <c r="L58" s="40">
        <v>6</v>
      </c>
      <c r="M58" s="40">
        <v>9</v>
      </c>
      <c r="N58" s="40">
        <v>1</v>
      </c>
      <c r="O58" s="40">
        <v>0</v>
      </c>
      <c r="P58" s="34">
        <v>1298</v>
      </c>
      <c r="Q58" s="39">
        <v>26321</v>
      </c>
    </row>
    <row r="59" spans="1:17" ht="22.5" customHeight="1" x14ac:dyDescent="0.15">
      <c r="A59" s="33"/>
      <c r="B59" s="37">
        <v>60</v>
      </c>
      <c r="C59" s="103" t="s">
        <v>232</v>
      </c>
      <c r="D59" s="33"/>
      <c r="E59" s="34">
        <v>413</v>
      </c>
      <c r="F59" s="40">
        <v>307</v>
      </c>
      <c r="G59" s="40">
        <v>106</v>
      </c>
      <c r="H59" s="40">
        <v>159</v>
      </c>
      <c r="I59" s="40">
        <v>81</v>
      </c>
      <c r="J59" s="40">
        <v>95</v>
      </c>
      <c r="K59" s="40">
        <v>56</v>
      </c>
      <c r="L59" s="40">
        <v>13</v>
      </c>
      <c r="M59" s="40">
        <v>1</v>
      </c>
      <c r="N59" s="40">
        <v>6</v>
      </c>
      <c r="O59" s="40">
        <v>2</v>
      </c>
      <c r="P59" s="34">
        <v>2842</v>
      </c>
      <c r="Q59" s="39" t="s">
        <v>201</v>
      </c>
    </row>
    <row r="60" spans="1:17" ht="22.5" customHeight="1" x14ac:dyDescent="0.15">
      <c r="A60" s="33"/>
      <c r="B60" s="37">
        <v>61</v>
      </c>
      <c r="C60" s="103" t="s">
        <v>233</v>
      </c>
      <c r="D60" s="33"/>
      <c r="E60" s="34">
        <v>37</v>
      </c>
      <c r="F60" s="40">
        <v>32</v>
      </c>
      <c r="G60" s="40">
        <v>5</v>
      </c>
      <c r="H60" s="40">
        <v>20</v>
      </c>
      <c r="I60" s="40">
        <v>5</v>
      </c>
      <c r="J60" s="40">
        <v>5</v>
      </c>
      <c r="K60" s="40">
        <v>4</v>
      </c>
      <c r="L60" s="40">
        <v>2</v>
      </c>
      <c r="M60" s="40">
        <v>0</v>
      </c>
      <c r="N60" s="40">
        <v>1</v>
      </c>
      <c r="O60" s="40">
        <v>0</v>
      </c>
      <c r="P60" s="34">
        <v>248</v>
      </c>
      <c r="Q60" s="39">
        <v>0</v>
      </c>
    </row>
    <row r="61" spans="1:17" ht="3" customHeight="1" x14ac:dyDescent="0.15">
      <c r="A61" s="42"/>
      <c r="B61" s="41"/>
      <c r="C61" s="166"/>
      <c r="D61" s="42"/>
      <c r="E61" s="44"/>
      <c r="F61" s="43"/>
      <c r="G61" s="43"/>
      <c r="H61" s="43"/>
      <c r="I61" s="43"/>
      <c r="J61" s="43"/>
      <c r="K61" s="43"/>
      <c r="L61" s="43"/>
      <c r="M61" s="43"/>
      <c r="N61" s="43"/>
      <c r="O61" s="43"/>
      <c r="P61" s="44"/>
      <c r="Q61" s="175"/>
    </row>
    <row r="62" spans="1:17" ht="13.5" customHeight="1" x14ac:dyDescent="0.15">
      <c r="A62" s="31" t="s">
        <v>530</v>
      </c>
    </row>
    <row r="63" spans="1:17" ht="13.5" customHeight="1" x14ac:dyDescent="0.15">
      <c r="A63" s="1" t="s">
        <v>416</v>
      </c>
      <c r="B63" s="6"/>
      <c r="C63" s="6"/>
      <c r="D63" s="6"/>
      <c r="E63" s="6"/>
      <c r="F63" s="6"/>
      <c r="G63" s="6"/>
      <c r="H63" s="28"/>
      <c r="I63" s="7"/>
      <c r="J63" s="7"/>
      <c r="K63" s="15"/>
      <c r="L63" s="5"/>
      <c r="M63" s="5"/>
      <c r="N63" s="5"/>
      <c r="O63" s="5"/>
      <c r="P63" s="5"/>
      <c r="Q63" s="5"/>
    </row>
  </sheetData>
  <mergeCells count="38">
    <mergeCell ref="B51:C51"/>
    <mergeCell ref="B52:C52"/>
    <mergeCell ref="B53:C53"/>
    <mergeCell ref="B54:C54"/>
    <mergeCell ref="M5:M6"/>
    <mergeCell ref="H5:H6"/>
    <mergeCell ref="I5:I6"/>
    <mergeCell ref="G5:G6"/>
    <mergeCell ref="A3:D6"/>
    <mergeCell ref="F5:F6"/>
    <mergeCell ref="E3:O3"/>
    <mergeCell ref="J5:J6"/>
    <mergeCell ref="B42:C42"/>
    <mergeCell ref="B10:C10"/>
    <mergeCell ref="B43:C43"/>
    <mergeCell ref="B40:C40"/>
    <mergeCell ref="A1:Q1"/>
    <mergeCell ref="B30:C30"/>
    <mergeCell ref="B31:C31"/>
    <mergeCell ref="B32:C32"/>
    <mergeCell ref="P3:P6"/>
    <mergeCell ref="Q3:Q6"/>
    <mergeCell ref="E4:E6"/>
    <mergeCell ref="F4:G4"/>
    <mergeCell ref="H4:O4"/>
    <mergeCell ref="N5:N6"/>
    <mergeCell ref="O5:O6"/>
    <mergeCell ref="K5:K6"/>
    <mergeCell ref="L5:L6"/>
    <mergeCell ref="B7:C7"/>
    <mergeCell ref="B18:C18"/>
    <mergeCell ref="B29:C29"/>
    <mergeCell ref="B41:C41"/>
    <mergeCell ref="B20:C20"/>
    <mergeCell ref="B21:C21"/>
    <mergeCell ref="B19:C19"/>
    <mergeCell ref="B8:C8"/>
    <mergeCell ref="B9:C9"/>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E9 E14:E16 E20 E22:E27 E31 E33:E38 E42 E44:E49" formulaRange="1"/>
    <ignoredError sqref="E10 E21 E32 E43" formula="1"/>
    <ignoredError sqref="E11:E13" formula="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62"/>
  <sheetViews>
    <sheetView showGridLines="0" zoomScaleNormal="100" workbookViewId="0">
      <pane xSplit="4" ySplit="5" topLeftCell="E51" activePane="bottomRight" state="frozen"/>
      <selection pane="topRight"/>
      <selection pane="bottomLeft"/>
      <selection pane="bottomRight" sqref="A1:I1"/>
    </sheetView>
  </sheetViews>
  <sheetFormatPr defaultColWidth="8.875" defaultRowHeight="13.5" x14ac:dyDescent="0.15"/>
  <cols>
    <col min="1" max="1" width="2.5" style="29" customWidth="1"/>
    <col min="2" max="2" width="3.75" style="29" customWidth="1"/>
    <col min="3" max="3" width="25.25" style="29" customWidth="1"/>
    <col min="4" max="4" width="1.5" style="29" customWidth="1"/>
    <col min="5" max="9" width="11.25" style="30" customWidth="1"/>
    <col min="10" max="16384" width="8.875" style="5"/>
  </cols>
  <sheetData>
    <row r="1" spans="1:14" ht="19.5" customHeight="1" x14ac:dyDescent="0.2">
      <c r="A1" s="427" t="s">
        <v>202</v>
      </c>
      <c r="B1" s="427"/>
      <c r="C1" s="427"/>
      <c r="D1" s="427"/>
      <c r="E1" s="427"/>
      <c r="F1" s="427"/>
      <c r="G1" s="427"/>
      <c r="H1" s="427"/>
      <c r="I1" s="427"/>
      <c r="J1" s="156"/>
      <c r="K1" s="156"/>
      <c r="L1" s="156"/>
      <c r="M1" s="156"/>
      <c r="N1" s="156"/>
    </row>
    <row r="2" spans="1:14" s="31" customFormat="1" ht="14.1" customHeight="1" x14ac:dyDescent="0.15">
      <c r="A2" s="31" t="s">
        <v>99</v>
      </c>
      <c r="E2" s="79"/>
      <c r="F2" s="79"/>
      <c r="G2" s="79"/>
      <c r="H2" s="79"/>
      <c r="I2" s="32"/>
    </row>
    <row r="3" spans="1:14" s="31" customFormat="1" ht="30" customHeight="1" x14ac:dyDescent="0.15">
      <c r="A3" s="453" t="s">
        <v>146</v>
      </c>
      <c r="B3" s="454"/>
      <c r="C3" s="454"/>
      <c r="D3" s="454"/>
      <c r="E3" s="457" t="s">
        <v>167</v>
      </c>
      <c r="F3" s="458"/>
      <c r="G3" s="458"/>
      <c r="H3" s="458"/>
      <c r="I3" s="459" t="s">
        <v>168</v>
      </c>
    </row>
    <row r="4" spans="1:14" s="31" customFormat="1" ht="15" customHeight="1" x14ac:dyDescent="0.15">
      <c r="A4" s="455"/>
      <c r="B4" s="456"/>
      <c r="C4" s="456"/>
      <c r="D4" s="456"/>
      <c r="E4" s="462"/>
      <c r="F4" s="463" t="s">
        <v>292</v>
      </c>
      <c r="G4" s="463" t="s">
        <v>165</v>
      </c>
      <c r="H4" s="461" t="s">
        <v>166</v>
      </c>
      <c r="I4" s="460"/>
    </row>
    <row r="5" spans="1:14" s="31" customFormat="1" ht="15" customHeight="1" x14ac:dyDescent="0.15">
      <c r="A5" s="455"/>
      <c r="B5" s="456"/>
      <c r="C5" s="456"/>
      <c r="D5" s="456"/>
      <c r="E5" s="435"/>
      <c r="F5" s="435"/>
      <c r="G5" s="435"/>
      <c r="H5" s="462"/>
      <c r="I5" s="460"/>
    </row>
    <row r="6" spans="1:14" s="31" customFormat="1" ht="22.5" customHeight="1" x14ac:dyDescent="0.15">
      <c r="A6" s="169"/>
      <c r="B6" s="450" t="s">
        <v>408</v>
      </c>
      <c r="C6" s="450"/>
      <c r="D6" s="169"/>
      <c r="E6" s="167"/>
      <c r="F6" s="167"/>
      <c r="G6" s="167"/>
      <c r="H6" s="192"/>
      <c r="I6" s="168"/>
    </row>
    <row r="7" spans="1:14" s="81" customFormat="1" ht="22.5" customHeight="1" x14ac:dyDescent="0.15">
      <c r="A7" s="66"/>
      <c r="B7" s="452" t="s">
        <v>290</v>
      </c>
      <c r="C7" s="452"/>
      <c r="D7" s="67"/>
      <c r="E7" s="112">
        <f>SUM(E8,E9)</f>
        <v>64432733</v>
      </c>
      <c r="F7" s="112">
        <v>29611</v>
      </c>
      <c r="G7" s="112">
        <v>3978</v>
      </c>
      <c r="H7" s="70">
        <v>306</v>
      </c>
      <c r="I7" s="71">
        <f>SUM(I8,I9)</f>
        <v>1058903</v>
      </c>
    </row>
    <row r="8" spans="1:14" s="81" customFormat="1" ht="22.5" customHeight="1" x14ac:dyDescent="0.15">
      <c r="A8" s="66"/>
      <c r="B8" s="452" t="s">
        <v>49</v>
      </c>
      <c r="C8" s="452"/>
      <c r="D8" s="67"/>
      <c r="E8" s="70">
        <v>45711538</v>
      </c>
      <c r="F8" s="70">
        <v>75807</v>
      </c>
      <c r="G8" s="70">
        <v>9571</v>
      </c>
      <c r="H8" s="70">
        <v>0</v>
      </c>
      <c r="I8" s="71">
        <v>389555</v>
      </c>
    </row>
    <row r="9" spans="1:14" s="81" customFormat="1" ht="22.5" customHeight="1" x14ac:dyDescent="0.15">
      <c r="A9" s="66"/>
      <c r="B9" s="452" t="s">
        <v>50</v>
      </c>
      <c r="C9" s="452"/>
      <c r="D9" s="67"/>
      <c r="E9" s="70">
        <f>SUM(E10:E15)</f>
        <v>18721195</v>
      </c>
      <c r="F9" s="70">
        <v>11902</v>
      </c>
      <c r="G9" s="70">
        <v>1639</v>
      </c>
      <c r="H9" s="70">
        <v>89</v>
      </c>
      <c r="I9" s="71">
        <f>SUM(I10:I15)</f>
        <v>669348</v>
      </c>
    </row>
    <row r="10" spans="1:14" s="31" customFormat="1" ht="22.5" customHeight="1" x14ac:dyDescent="0.15">
      <c r="A10" s="2"/>
      <c r="B10" s="69">
        <v>55</v>
      </c>
      <c r="C10" s="193" t="s">
        <v>20</v>
      </c>
      <c r="D10" s="2"/>
      <c r="E10" s="3">
        <v>1015581</v>
      </c>
      <c r="F10" s="3">
        <v>169264</v>
      </c>
      <c r="G10" s="3">
        <v>1646</v>
      </c>
      <c r="H10" s="3">
        <v>42</v>
      </c>
      <c r="I10" s="45">
        <v>3905</v>
      </c>
    </row>
    <row r="11" spans="1:14" s="31" customFormat="1" ht="22.5" customHeight="1" x14ac:dyDescent="0.15">
      <c r="A11" s="2"/>
      <c r="B11" s="69">
        <v>56</v>
      </c>
      <c r="C11" s="193" t="s">
        <v>51</v>
      </c>
      <c r="D11" s="2"/>
      <c r="E11" s="3">
        <v>1022924</v>
      </c>
      <c r="F11" s="3">
        <v>5166</v>
      </c>
      <c r="G11" s="3">
        <v>1325</v>
      </c>
      <c r="H11" s="3">
        <v>33</v>
      </c>
      <c r="I11" s="45">
        <v>5858</v>
      </c>
    </row>
    <row r="12" spans="1:14" s="31" customFormat="1" ht="22.5" customHeight="1" x14ac:dyDescent="0.15">
      <c r="A12" s="2"/>
      <c r="B12" s="69">
        <v>57</v>
      </c>
      <c r="C12" s="193" t="s">
        <v>26</v>
      </c>
      <c r="D12" s="2"/>
      <c r="E12" s="3">
        <v>6683625</v>
      </c>
      <c r="F12" s="4">
        <v>12682</v>
      </c>
      <c r="G12" s="4">
        <v>1440</v>
      </c>
      <c r="H12" s="3">
        <v>95</v>
      </c>
      <c r="I12" s="45">
        <v>43386</v>
      </c>
    </row>
    <row r="13" spans="1:14" s="31" customFormat="1" ht="22.5" customHeight="1" x14ac:dyDescent="0.15">
      <c r="A13" s="2"/>
      <c r="B13" s="69">
        <v>58</v>
      </c>
      <c r="C13" s="193" t="s">
        <v>34</v>
      </c>
      <c r="D13" s="2"/>
      <c r="E13" s="3">
        <v>2740109</v>
      </c>
      <c r="F13" s="3">
        <v>21921</v>
      </c>
      <c r="G13" s="3">
        <v>2507</v>
      </c>
      <c r="H13" s="3">
        <v>688</v>
      </c>
      <c r="I13" s="45">
        <v>415059</v>
      </c>
    </row>
    <row r="14" spans="1:14" s="31" customFormat="1" ht="22.5" customHeight="1" x14ac:dyDescent="0.15">
      <c r="A14" s="2"/>
      <c r="B14" s="69">
        <v>59</v>
      </c>
      <c r="C14" s="38" t="s">
        <v>409</v>
      </c>
      <c r="D14" s="2"/>
      <c r="E14" s="3">
        <v>784919</v>
      </c>
      <c r="F14" s="3">
        <v>6946</v>
      </c>
      <c r="G14" s="3">
        <v>1987</v>
      </c>
      <c r="H14" s="3">
        <v>41</v>
      </c>
      <c r="I14" s="45">
        <v>22251</v>
      </c>
    </row>
    <row r="15" spans="1:14" s="31" customFormat="1" ht="22.5" customHeight="1" x14ac:dyDescent="0.15">
      <c r="A15" s="2"/>
      <c r="B15" s="69">
        <v>60</v>
      </c>
      <c r="C15" s="193" t="s">
        <v>52</v>
      </c>
      <c r="D15" s="2"/>
      <c r="E15" s="3">
        <v>6474037</v>
      </c>
      <c r="F15" s="4">
        <v>10719</v>
      </c>
      <c r="G15" s="4">
        <v>1659</v>
      </c>
      <c r="H15" s="3">
        <v>103</v>
      </c>
      <c r="I15" s="45">
        <v>178889</v>
      </c>
    </row>
    <row r="16" spans="1:14" s="31" customFormat="1" ht="3" customHeight="1" x14ac:dyDescent="0.15">
      <c r="A16" s="2"/>
      <c r="B16" s="69"/>
      <c r="C16" s="193"/>
      <c r="D16" s="2"/>
      <c r="E16" s="4"/>
      <c r="F16" s="4"/>
      <c r="G16" s="4"/>
      <c r="H16" s="3"/>
      <c r="I16" s="68"/>
    </row>
    <row r="17" spans="1:9" s="31" customFormat="1" ht="22.5" customHeight="1" x14ac:dyDescent="0.15">
      <c r="A17" s="170"/>
      <c r="B17" s="451" t="s">
        <v>410</v>
      </c>
      <c r="C17" s="451"/>
      <c r="D17" s="170"/>
      <c r="E17" s="114"/>
      <c r="F17" s="114"/>
      <c r="G17" s="114"/>
      <c r="H17" s="171"/>
      <c r="I17" s="172"/>
    </row>
    <row r="18" spans="1:9" s="81" customFormat="1" ht="22.5" customHeight="1" x14ac:dyDescent="0.15">
      <c r="A18" s="66"/>
      <c r="B18" s="452" t="s">
        <v>290</v>
      </c>
      <c r="C18" s="452"/>
      <c r="D18" s="67"/>
      <c r="E18" s="112">
        <f>SUM(E19,E20)</f>
        <v>42481100</v>
      </c>
      <c r="F18" s="112">
        <v>28938</v>
      </c>
      <c r="G18" s="112">
        <v>3864</v>
      </c>
      <c r="H18" s="70">
        <v>208</v>
      </c>
      <c r="I18" s="71">
        <f>SUM(I19,I20)</f>
        <v>537720</v>
      </c>
    </row>
    <row r="19" spans="1:9" s="81" customFormat="1" ht="22.5" customHeight="1" x14ac:dyDescent="0.15">
      <c r="A19" s="66"/>
      <c r="B19" s="452" t="s">
        <v>49</v>
      </c>
      <c r="C19" s="452"/>
      <c r="D19" s="67"/>
      <c r="E19" s="70">
        <v>28516201</v>
      </c>
      <c r="F19" s="70">
        <v>65554</v>
      </c>
      <c r="G19" s="70">
        <v>8721</v>
      </c>
      <c r="H19" s="70">
        <v>0</v>
      </c>
      <c r="I19" s="71">
        <v>245663</v>
      </c>
    </row>
    <row r="20" spans="1:9" s="81" customFormat="1" ht="22.5" customHeight="1" x14ac:dyDescent="0.15">
      <c r="A20" s="66"/>
      <c r="B20" s="452" t="s">
        <v>50</v>
      </c>
      <c r="C20" s="452"/>
      <c r="D20" s="67"/>
      <c r="E20" s="70">
        <f>SUM(E21:E26)</f>
        <v>13964899</v>
      </c>
      <c r="F20" s="70">
        <v>13519</v>
      </c>
      <c r="G20" s="70">
        <v>1808</v>
      </c>
      <c r="H20" s="70">
        <v>68</v>
      </c>
      <c r="I20" s="71">
        <f>SUM(I21:I26)</f>
        <v>292057</v>
      </c>
    </row>
    <row r="21" spans="1:9" s="31" customFormat="1" ht="22.5" customHeight="1" x14ac:dyDescent="0.15">
      <c r="A21" s="2"/>
      <c r="B21" s="69">
        <v>56</v>
      </c>
      <c r="C21" s="193" t="s">
        <v>20</v>
      </c>
      <c r="D21" s="2"/>
      <c r="E21" s="3">
        <v>833511</v>
      </c>
      <c r="F21" s="3">
        <v>277837</v>
      </c>
      <c r="G21" s="3">
        <v>1579</v>
      </c>
      <c r="H21" s="3">
        <v>19</v>
      </c>
      <c r="I21" s="45">
        <v>0</v>
      </c>
    </row>
    <row r="22" spans="1:9" s="31" customFormat="1" ht="22.5" customHeight="1" x14ac:dyDescent="0.15">
      <c r="A22" s="2"/>
      <c r="B22" s="69">
        <v>57</v>
      </c>
      <c r="C22" s="193" t="s">
        <v>51</v>
      </c>
      <c r="D22" s="2"/>
      <c r="E22" s="3">
        <v>1042796</v>
      </c>
      <c r="F22" s="3">
        <v>8022</v>
      </c>
      <c r="G22" s="3">
        <v>1862</v>
      </c>
      <c r="H22" s="3">
        <v>39</v>
      </c>
      <c r="I22" s="45">
        <v>5702</v>
      </c>
    </row>
    <row r="23" spans="1:9" s="31" customFormat="1" ht="22.5" customHeight="1" x14ac:dyDescent="0.15">
      <c r="A23" s="2"/>
      <c r="B23" s="69">
        <v>58</v>
      </c>
      <c r="C23" s="193" t="s">
        <v>26</v>
      </c>
      <c r="D23" s="2"/>
      <c r="E23" s="3">
        <v>3430740</v>
      </c>
      <c r="F23" s="4">
        <v>11212</v>
      </c>
      <c r="G23" s="4">
        <v>1320</v>
      </c>
      <c r="H23" s="3">
        <v>70</v>
      </c>
      <c r="I23" s="45">
        <v>17003</v>
      </c>
    </row>
    <row r="24" spans="1:9" s="31" customFormat="1" ht="22.5" customHeight="1" x14ac:dyDescent="0.15">
      <c r="A24" s="2"/>
      <c r="B24" s="69">
        <v>59</v>
      </c>
      <c r="C24" s="193" t="s">
        <v>234</v>
      </c>
      <c r="D24" s="2"/>
      <c r="E24" s="3">
        <v>2848752</v>
      </c>
      <c r="F24" s="3">
        <v>17585</v>
      </c>
      <c r="G24" s="3">
        <v>2396</v>
      </c>
      <c r="H24" s="3">
        <v>124</v>
      </c>
      <c r="I24" s="45">
        <v>200411</v>
      </c>
    </row>
    <row r="25" spans="1:9" s="31" customFormat="1" ht="22.5" customHeight="1" x14ac:dyDescent="0.15">
      <c r="A25" s="2"/>
      <c r="B25" s="69">
        <v>60</v>
      </c>
      <c r="C25" s="193" t="s">
        <v>39</v>
      </c>
      <c r="D25" s="2"/>
      <c r="E25" s="3">
        <v>5523386</v>
      </c>
      <c r="F25" s="3">
        <v>13983</v>
      </c>
      <c r="G25" s="3">
        <v>2063</v>
      </c>
      <c r="H25" s="3">
        <v>90</v>
      </c>
      <c r="I25" s="45">
        <v>65011</v>
      </c>
    </row>
    <row r="26" spans="1:9" s="31" customFormat="1" ht="22.5" customHeight="1" x14ac:dyDescent="0.15">
      <c r="A26" s="2"/>
      <c r="B26" s="69">
        <v>61</v>
      </c>
      <c r="C26" s="193" t="s">
        <v>227</v>
      </c>
      <c r="D26" s="2"/>
      <c r="E26" s="3">
        <v>285714</v>
      </c>
      <c r="F26" s="4">
        <v>7722</v>
      </c>
      <c r="G26" s="4">
        <v>1691</v>
      </c>
      <c r="H26" s="3">
        <v>0</v>
      </c>
      <c r="I26" s="45">
        <v>3930</v>
      </c>
    </row>
    <row r="27" spans="1:9" s="31" customFormat="1" ht="3" customHeight="1" x14ac:dyDescent="0.15">
      <c r="A27" s="2"/>
      <c r="B27" s="69"/>
      <c r="C27" s="193"/>
      <c r="D27" s="2"/>
      <c r="E27" s="3"/>
      <c r="F27" s="4"/>
      <c r="G27" s="4"/>
      <c r="H27" s="3"/>
      <c r="I27" s="45"/>
    </row>
    <row r="28" spans="1:9" s="31" customFormat="1" ht="22.5" customHeight="1" x14ac:dyDescent="0.15">
      <c r="A28" s="170"/>
      <c r="B28" s="465" t="s">
        <v>411</v>
      </c>
      <c r="C28" s="465"/>
      <c r="D28" s="170"/>
      <c r="E28" s="171"/>
      <c r="F28" s="114"/>
      <c r="G28" s="114"/>
      <c r="H28" s="171"/>
      <c r="I28" s="173"/>
    </row>
    <row r="29" spans="1:9" s="81" customFormat="1" ht="22.5" customHeight="1" x14ac:dyDescent="0.15">
      <c r="A29" s="66"/>
      <c r="B29" s="452" t="s">
        <v>290</v>
      </c>
      <c r="C29" s="452"/>
      <c r="D29" s="67"/>
      <c r="E29" s="112">
        <f>SUM(E30,E31)</f>
        <v>48104317</v>
      </c>
      <c r="F29" s="112">
        <v>30678.773596938776</v>
      </c>
      <c r="G29" s="112">
        <v>3922.7201337356273</v>
      </c>
      <c r="H29" s="70">
        <v>219.37093618748375</v>
      </c>
      <c r="I29" s="71">
        <f>SUM(I30,I31)</f>
        <v>1463865</v>
      </c>
    </row>
    <row r="30" spans="1:9" s="81" customFormat="1" ht="22.5" customHeight="1" x14ac:dyDescent="0.15">
      <c r="A30" s="66"/>
      <c r="B30" s="452" t="s">
        <v>49</v>
      </c>
      <c r="C30" s="452"/>
      <c r="D30" s="67"/>
      <c r="E30" s="70">
        <v>30339322</v>
      </c>
      <c r="F30" s="70">
        <v>67570.873051224946</v>
      </c>
      <c r="G30" s="70">
        <v>9510.7592476489026</v>
      </c>
      <c r="H30" s="70">
        <v>0</v>
      </c>
      <c r="I30" s="71">
        <v>664869</v>
      </c>
    </row>
    <row r="31" spans="1:9" s="81" customFormat="1" ht="22.5" customHeight="1" x14ac:dyDescent="0.15">
      <c r="A31" s="66"/>
      <c r="B31" s="452" t="s">
        <v>50</v>
      </c>
      <c r="C31" s="452"/>
      <c r="D31" s="67"/>
      <c r="E31" s="70">
        <f>SUM(E32:E37)</f>
        <v>17764995</v>
      </c>
      <c r="F31" s="70">
        <v>15875.777479892762</v>
      </c>
      <c r="G31" s="70">
        <v>1958.0067232447923</v>
      </c>
      <c r="H31" s="70">
        <v>81.014009293926108</v>
      </c>
      <c r="I31" s="71">
        <f>SUM(I32:I37)</f>
        <v>798996</v>
      </c>
    </row>
    <row r="32" spans="1:9" s="31" customFormat="1" ht="22.5" customHeight="1" x14ac:dyDescent="0.15">
      <c r="A32" s="2"/>
      <c r="B32" s="69">
        <v>56</v>
      </c>
      <c r="C32" s="193" t="s">
        <v>20</v>
      </c>
      <c r="D32" s="2"/>
      <c r="E32" s="3">
        <v>865000</v>
      </c>
      <c r="F32" s="3">
        <v>173000</v>
      </c>
      <c r="G32" s="3">
        <v>1601.851851851852</v>
      </c>
      <c r="H32" s="3">
        <v>35.410185033568034</v>
      </c>
      <c r="I32" s="45">
        <v>440</v>
      </c>
    </row>
    <row r="33" spans="1:9" s="31" customFormat="1" ht="22.5" customHeight="1" x14ac:dyDescent="0.15">
      <c r="A33" s="2"/>
      <c r="B33" s="69">
        <v>57</v>
      </c>
      <c r="C33" s="193" t="s">
        <v>51</v>
      </c>
      <c r="D33" s="2"/>
      <c r="E33" s="3">
        <v>775665</v>
      </c>
      <c r="F33" s="3">
        <v>5540.4642857142853</v>
      </c>
      <c r="G33" s="3">
        <v>1319.158163265306</v>
      </c>
      <c r="H33" s="3">
        <v>24.717663554380039</v>
      </c>
      <c r="I33" s="45">
        <v>6119</v>
      </c>
    </row>
    <row r="34" spans="1:9" s="31" customFormat="1" ht="22.5" customHeight="1" x14ac:dyDescent="0.15">
      <c r="A34" s="2"/>
      <c r="B34" s="69">
        <v>58</v>
      </c>
      <c r="C34" s="193" t="s">
        <v>26</v>
      </c>
      <c r="D34" s="2"/>
      <c r="E34" s="3">
        <v>5610008</v>
      </c>
      <c r="F34" s="4">
        <v>16597.656804733728</v>
      </c>
      <c r="G34" s="4">
        <v>1477.8735511064278</v>
      </c>
      <c r="H34" s="3">
        <v>75.91247750368737</v>
      </c>
      <c r="I34" s="45">
        <v>30162</v>
      </c>
    </row>
    <row r="35" spans="1:9" s="31" customFormat="1" ht="22.5" customHeight="1" x14ac:dyDescent="0.15">
      <c r="A35" s="2"/>
      <c r="B35" s="69">
        <v>59</v>
      </c>
      <c r="C35" s="193" t="s">
        <v>234</v>
      </c>
      <c r="D35" s="2"/>
      <c r="E35" s="3">
        <v>3672635</v>
      </c>
      <c r="F35" s="3">
        <v>21229.104046242774</v>
      </c>
      <c r="G35" s="3">
        <v>2957.0330112721417</v>
      </c>
      <c r="H35" s="3">
        <v>173.9678366728246</v>
      </c>
      <c r="I35" s="45">
        <v>649789</v>
      </c>
    </row>
    <row r="36" spans="1:9" s="31" customFormat="1" ht="22.5" customHeight="1" x14ac:dyDescent="0.15">
      <c r="A36" s="2"/>
      <c r="B36" s="69">
        <v>60</v>
      </c>
      <c r="C36" s="193" t="s">
        <v>39</v>
      </c>
      <c r="D36" s="2"/>
      <c r="E36" s="3">
        <v>6193704</v>
      </c>
      <c r="F36" s="3">
        <v>14271.207373271889</v>
      </c>
      <c r="G36" s="3">
        <v>2269.5873946500551</v>
      </c>
      <c r="H36" s="3">
        <v>90.469223802985596</v>
      </c>
      <c r="I36" s="45">
        <v>106705</v>
      </c>
    </row>
    <row r="37" spans="1:9" s="31" customFormat="1" ht="22.5" customHeight="1" x14ac:dyDescent="0.15">
      <c r="A37" s="2"/>
      <c r="B37" s="69">
        <v>61</v>
      </c>
      <c r="C37" s="193" t="s">
        <v>227</v>
      </c>
      <c r="D37" s="2"/>
      <c r="E37" s="3">
        <v>647983</v>
      </c>
      <c r="F37" s="4">
        <v>22344.241379310344</v>
      </c>
      <c r="G37" s="4">
        <v>3640.3539325842698</v>
      </c>
      <c r="H37" s="3">
        <v>0</v>
      </c>
      <c r="I37" s="45">
        <v>5781</v>
      </c>
    </row>
    <row r="38" spans="1:9" s="31" customFormat="1" ht="3" customHeight="1" x14ac:dyDescent="0.15">
      <c r="A38" s="2"/>
      <c r="B38" s="69"/>
      <c r="C38" s="193"/>
      <c r="D38" s="2"/>
      <c r="E38" s="3"/>
      <c r="F38" s="4"/>
      <c r="G38" s="4"/>
      <c r="H38" s="3"/>
      <c r="I38" s="45"/>
    </row>
    <row r="39" spans="1:9" s="31" customFormat="1" ht="22.5" customHeight="1" x14ac:dyDescent="0.15">
      <c r="A39" s="170"/>
      <c r="B39" s="464" t="s">
        <v>412</v>
      </c>
      <c r="C39" s="464"/>
      <c r="D39" s="170"/>
      <c r="E39" s="171"/>
      <c r="F39" s="114"/>
      <c r="G39" s="114"/>
      <c r="H39" s="171"/>
      <c r="I39" s="173"/>
    </row>
    <row r="40" spans="1:9" s="81" customFormat="1" ht="22.5" customHeight="1" x14ac:dyDescent="0.15">
      <c r="A40" s="66"/>
      <c r="B40" s="452" t="s">
        <v>290</v>
      </c>
      <c r="C40" s="452"/>
      <c r="D40" s="67"/>
      <c r="E40" s="112">
        <f>SUM(E41,E42)</f>
        <v>53474889</v>
      </c>
      <c r="F40" s="112">
        <v>32686.362469437652</v>
      </c>
      <c r="G40" s="112">
        <v>4080.1838089424691</v>
      </c>
      <c r="H40" s="70" t="s">
        <v>103</v>
      </c>
      <c r="I40" s="71">
        <f>SUM(I41,I42)</f>
        <v>651186</v>
      </c>
    </row>
    <row r="41" spans="1:9" s="81" customFormat="1" ht="22.5" customHeight="1" x14ac:dyDescent="0.15">
      <c r="A41" s="66"/>
      <c r="B41" s="452" t="s">
        <v>49</v>
      </c>
      <c r="C41" s="452"/>
      <c r="D41" s="67"/>
      <c r="E41" s="70">
        <v>33596674</v>
      </c>
      <c r="F41" s="70">
        <v>71787.764957264953</v>
      </c>
      <c r="G41" s="70">
        <v>9466.5184559030713</v>
      </c>
      <c r="H41" s="70" t="s">
        <v>57</v>
      </c>
      <c r="I41" s="71">
        <v>366603</v>
      </c>
    </row>
    <row r="42" spans="1:9" s="81" customFormat="1" ht="22.5" customHeight="1" x14ac:dyDescent="0.15">
      <c r="A42" s="66"/>
      <c r="B42" s="452" t="s">
        <v>50</v>
      </c>
      <c r="C42" s="452"/>
      <c r="D42" s="67"/>
      <c r="E42" s="70">
        <v>19878215</v>
      </c>
      <c r="F42" s="70">
        <v>17019.019691780821</v>
      </c>
      <c r="G42" s="70">
        <v>2079.963900805692</v>
      </c>
      <c r="H42" s="70" t="s">
        <v>57</v>
      </c>
      <c r="I42" s="71">
        <v>284583</v>
      </c>
    </row>
    <row r="43" spans="1:9" s="31" customFormat="1" ht="22.5" customHeight="1" x14ac:dyDescent="0.15">
      <c r="A43" s="2"/>
      <c r="B43" s="69">
        <v>56</v>
      </c>
      <c r="C43" s="193" t="s">
        <v>20</v>
      </c>
      <c r="D43" s="2"/>
      <c r="E43" s="3" t="s">
        <v>201</v>
      </c>
      <c r="F43" s="3" t="s">
        <v>201</v>
      </c>
      <c r="G43" s="3" t="s">
        <v>201</v>
      </c>
      <c r="H43" s="3" t="s">
        <v>57</v>
      </c>
      <c r="I43" s="45" t="s">
        <v>201</v>
      </c>
    </row>
    <row r="44" spans="1:9" s="31" customFormat="1" ht="22.5" customHeight="1" x14ac:dyDescent="0.15">
      <c r="A44" s="2"/>
      <c r="B44" s="69">
        <v>57</v>
      </c>
      <c r="C44" s="193" t="s">
        <v>51</v>
      </c>
      <c r="D44" s="2"/>
      <c r="E44" s="3">
        <v>887187</v>
      </c>
      <c r="F44" s="3">
        <v>6877.4186046511632</v>
      </c>
      <c r="G44" s="3">
        <v>1513.9709897610921</v>
      </c>
      <c r="H44" s="3" t="s">
        <v>57</v>
      </c>
      <c r="I44" s="45">
        <v>5325</v>
      </c>
    </row>
    <row r="45" spans="1:9" s="31" customFormat="1" ht="22.5" customHeight="1" x14ac:dyDescent="0.15">
      <c r="A45" s="2"/>
      <c r="B45" s="69">
        <v>58</v>
      </c>
      <c r="C45" s="193" t="s">
        <v>26</v>
      </c>
      <c r="D45" s="2"/>
      <c r="E45" s="3">
        <v>6442974</v>
      </c>
      <c r="F45" s="4">
        <v>17273.388739946382</v>
      </c>
      <c r="G45" s="4">
        <v>1673.0651778758763</v>
      </c>
      <c r="H45" s="3" t="s">
        <v>57</v>
      </c>
      <c r="I45" s="45">
        <v>16973</v>
      </c>
    </row>
    <row r="46" spans="1:9" s="31" customFormat="1" ht="22.5" customHeight="1" x14ac:dyDescent="0.15">
      <c r="A46" s="2"/>
      <c r="B46" s="69">
        <v>59</v>
      </c>
      <c r="C46" s="193" t="s">
        <v>234</v>
      </c>
      <c r="D46" s="2"/>
      <c r="E46" s="3">
        <v>3782441</v>
      </c>
      <c r="F46" s="3">
        <v>21013.56111111111</v>
      </c>
      <c r="G46" s="3">
        <v>2878.5700152207</v>
      </c>
      <c r="H46" s="3" t="s">
        <v>57</v>
      </c>
      <c r="I46" s="45">
        <v>171607</v>
      </c>
    </row>
    <row r="47" spans="1:9" s="31" customFormat="1" ht="22.5" customHeight="1" x14ac:dyDescent="0.15">
      <c r="A47" s="2"/>
      <c r="B47" s="69">
        <v>60</v>
      </c>
      <c r="C47" s="193" t="s">
        <v>39</v>
      </c>
      <c r="D47" s="2"/>
      <c r="E47" s="3">
        <v>7316077</v>
      </c>
      <c r="F47" s="3">
        <v>16186.011061946903</v>
      </c>
      <c r="G47" s="3">
        <v>2366.130983182406</v>
      </c>
      <c r="H47" s="3" t="s">
        <v>57</v>
      </c>
      <c r="I47" s="45">
        <v>82148</v>
      </c>
    </row>
    <row r="48" spans="1:9" s="31" customFormat="1" ht="22.5" customHeight="1" x14ac:dyDescent="0.15">
      <c r="A48" s="2"/>
      <c r="B48" s="69">
        <v>61</v>
      </c>
      <c r="C48" s="193" t="s">
        <v>227</v>
      </c>
      <c r="D48" s="2"/>
      <c r="E48" s="3" t="s">
        <v>201</v>
      </c>
      <c r="F48" s="3" t="s">
        <v>201</v>
      </c>
      <c r="G48" s="3" t="s">
        <v>201</v>
      </c>
      <c r="H48" s="3" t="s">
        <v>57</v>
      </c>
      <c r="I48" s="45" t="s">
        <v>201</v>
      </c>
    </row>
    <row r="49" spans="1:17" s="31" customFormat="1" ht="3" customHeight="1" x14ac:dyDescent="0.15">
      <c r="A49" s="72"/>
      <c r="B49" s="73"/>
      <c r="C49" s="82"/>
      <c r="D49" s="72"/>
      <c r="E49" s="75"/>
      <c r="F49" s="75"/>
      <c r="G49" s="75"/>
      <c r="H49" s="75"/>
      <c r="I49" s="46"/>
    </row>
    <row r="50" spans="1:17" s="31" customFormat="1" ht="22.5" customHeight="1" x14ac:dyDescent="0.15">
      <c r="A50" s="170"/>
      <c r="B50" s="464" t="s">
        <v>525</v>
      </c>
      <c r="C50" s="464"/>
      <c r="D50" s="170"/>
      <c r="E50" s="171"/>
      <c r="F50" s="114"/>
      <c r="G50" s="114"/>
      <c r="H50" s="171"/>
      <c r="I50" s="173"/>
    </row>
    <row r="51" spans="1:17" s="81" customFormat="1" ht="22.5" customHeight="1" x14ac:dyDescent="0.15">
      <c r="A51" s="66"/>
      <c r="B51" s="452" t="s">
        <v>290</v>
      </c>
      <c r="C51" s="452"/>
      <c r="D51" s="67"/>
      <c r="E51" s="112">
        <f>SUM(E52,E53)</f>
        <v>50377231</v>
      </c>
      <c r="F51" s="112">
        <v>32334.551347881901</v>
      </c>
      <c r="G51" s="112">
        <v>4089.0609577922078</v>
      </c>
      <c r="H51" s="70" t="s">
        <v>103</v>
      </c>
      <c r="I51" s="71">
        <f>SUM(I52,I53)</f>
        <v>2042010</v>
      </c>
    </row>
    <row r="52" spans="1:17" s="81" customFormat="1" ht="22.5" customHeight="1" x14ac:dyDescent="0.15">
      <c r="A52" s="66"/>
      <c r="B52" s="452" t="s">
        <v>49</v>
      </c>
      <c r="C52" s="452"/>
      <c r="D52" s="67"/>
      <c r="E52" s="70">
        <v>32352777</v>
      </c>
      <c r="F52" s="70">
        <v>70179.559652928423</v>
      </c>
      <c r="G52" s="70">
        <v>9437.7995915985994</v>
      </c>
      <c r="H52" s="70" t="s">
        <v>57</v>
      </c>
      <c r="I52" s="71">
        <v>1332594</v>
      </c>
    </row>
    <row r="53" spans="1:17" s="81" customFormat="1" ht="22.5" customHeight="1" x14ac:dyDescent="0.15">
      <c r="A53" s="66"/>
      <c r="B53" s="452" t="s">
        <v>50</v>
      </c>
      <c r="C53" s="452"/>
      <c r="D53" s="67"/>
      <c r="E53" s="70">
        <v>18024454</v>
      </c>
      <c r="F53" s="70">
        <v>16430.678213309024</v>
      </c>
      <c r="G53" s="70">
        <v>2027.0416104363474</v>
      </c>
      <c r="H53" s="70" t="s">
        <v>57</v>
      </c>
      <c r="I53" s="71">
        <v>709416</v>
      </c>
    </row>
    <row r="54" spans="1:17" s="31" customFormat="1" ht="22.5" customHeight="1" x14ac:dyDescent="0.15">
      <c r="A54" s="2"/>
      <c r="B54" s="69">
        <v>56</v>
      </c>
      <c r="C54" s="193" t="s">
        <v>20</v>
      </c>
      <c r="D54" s="2"/>
      <c r="E54" s="3" t="s">
        <v>201</v>
      </c>
      <c r="F54" s="3" t="s">
        <v>201</v>
      </c>
      <c r="G54" s="3" t="s">
        <v>201</v>
      </c>
      <c r="H54" s="3" t="s">
        <v>57</v>
      </c>
      <c r="I54" s="45" t="s">
        <v>201</v>
      </c>
    </row>
    <row r="55" spans="1:17" s="31" customFormat="1" ht="22.5" customHeight="1" x14ac:dyDescent="0.15">
      <c r="A55" s="2"/>
      <c r="B55" s="69">
        <v>57</v>
      </c>
      <c r="C55" s="193" t="s">
        <v>51</v>
      </c>
      <c r="D55" s="2"/>
      <c r="E55" s="3">
        <v>901306</v>
      </c>
      <c r="F55" s="3">
        <v>7387.7540983606559</v>
      </c>
      <c r="G55" s="3">
        <v>1626.9061371841156</v>
      </c>
      <c r="H55" s="3" t="s">
        <v>57</v>
      </c>
      <c r="I55" s="45">
        <v>12473</v>
      </c>
    </row>
    <row r="56" spans="1:17" s="31" customFormat="1" ht="22.5" customHeight="1" x14ac:dyDescent="0.15">
      <c r="A56" s="2"/>
      <c r="B56" s="69">
        <v>58</v>
      </c>
      <c r="C56" s="193" t="s">
        <v>26</v>
      </c>
      <c r="D56" s="2"/>
      <c r="E56" s="3">
        <v>6378721</v>
      </c>
      <c r="F56" s="4">
        <v>19213.015060240963</v>
      </c>
      <c r="G56" s="4">
        <v>1615.6841438703141</v>
      </c>
      <c r="H56" s="3" t="s">
        <v>57</v>
      </c>
      <c r="I56" s="45">
        <v>42547</v>
      </c>
    </row>
    <row r="57" spans="1:17" s="31" customFormat="1" ht="22.5" customHeight="1" x14ac:dyDescent="0.15">
      <c r="A57" s="2"/>
      <c r="B57" s="69">
        <v>59</v>
      </c>
      <c r="C57" s="193" t="s">
        <v>234</v>
      </c>
      <c r="D57" s="2"/>
      <c r="E57" s="3">
        <v>3705260</v>
      </c>
      <c r="F57" s="3">
        <v>19298.229166666668</v>
      </c>
      <c r="G57" s="3">
        <v>2854.5916795069338</v>
      </c>
      <c r="H57" s="3" t="s">
        <v>57</v>
      </c>
      <c r="I57" s="45">
        <v>536287</v>
      </c>
    </row>
    <row r="58" spans="1:17" s="31" customFormat="1" ht="22.5" customHeight="1" x14ac:dyDescent="0.15">
      <c r="A58" s="2"/>
      <c r="B58" s="69">
        <v>60</v>
      </c>
      <c r="C58" s="193" t="s">
        <v>39</v>
      </c>
      <c r="D58" s="2"/>
      <c r="E58" s="3" t="s">
        <v>201</v>
      </c>
      <c r="F58" s="3" t="s">
        <v>201</v>
      </c>
      <c r="G58" s="3" t="s">
        <v>201</v>
      </c>
      <c r="H58" s="3" t="s">
        <v>57</v>
      </c>
      <c r="I58" s="45" t="s">
        <v>201</v>
      </c>
    </row>
    <row r="59" spans="1:17" s="31" customFormat="1" ht="22.5" customHeight="1" x14ac:dyDescent="0.15">
      <c r="A59" s="2"/>
      <c r="B59" s="69">
        <v>61</v>
      </c>
      <c r="C59" s="193" t="s">
        <v>227</v>
      </c>
      <c r="D59" s="2"/>
      <c r="E59" s="3">
        <v>1025926</v>
      </c>
      <c r="F59" s="3">
        <v>27727.72972972973</v>
      </c>
      <c r="G59" s="3">
        <v>4136.7983870967746</v>
      </c>
      <c r="H59" s="3" t="s">
        <v>57</v>
      </c>
      <c r="I59" s="45">
        <v>48941</v>
      </c>
    </row>
    <row r="60" spans="1:17" s="31" customFormat="1" ht="3" customHeight="1" x14ac:dyDescent="0.15">
      <c r="A60" s="72"/>
      <c r="B60" s="73"/>
      <c r="C60" s="82"/>
      <c r="D60" s="72"/>
      <c r="E60" s="75"/>
      <c r="F60" s="75"/>
      <c r="G60" s="75"/>
      <c r="H60" s="75"/>
      <c r="I60" s="46"/>
    </row>
    <row r="61" spans="1:17" ht="13.5" customHeight="1" x14ac:dyDescent="0.15">
      <c r="A61" s="31" t="s">
        <v>530</v>
      </c>
      <c r="J61" s="30"/>
      <c r="K61" s="30"/>
      <c r="L61" s="30"/>
      <c r="M61" s="30"/>
      <c r="N61" s="30"/>
      <c r="O61" s="30"/>
      <c r="P61" s="30"/>
      <c r="Q61" s="30"/>
    </row>
    <row r="62" spans="1:17" ht="13.5" customHeight="1" x14ac:dyDescent="0.15">
      <c r="A62" s="1" t="s">
        <v>416</v>
      </c>
      <c r="B62" s="6"/>
      <c r="C62" s="6"/>
      <c r="D62" s="6"/>
      <c r="E62" s="6"/>
      <c r="F62" s="6"/>
      <c r="G62" s="6"/>
      <c r="H62" s="28"/>
      <c r="I62" s="7"/>
      <c r="J62" s="7"/>
      <c r="K62" s="15"/>
    </row>
  </sheetData>
  <mergeCells count="28">
    <mergeCell ref="B28:C28"/>
    <mergeCell ref="B9:C9"/>
    <mergeCell ref="B18:C18"/>
    <mergeCell ref="B19:C19"/>
    <mergeCell ref="B50:C50"/>
    <mergeCell ref="B51:C51"/>
    <mergeCell ref="B52:C52"/>
    <mergeCell ref="B53:C53"/>
    <mergeCell ref="B29:C29"/>
    <mergeCell ref="B39:C39"/>
    <mergeCell ref="B40:C40"/>
    <mergeCell ref="B41:C41"/>
    <mergeCell ref="B42:C42"/>
    <mergeCell ref="B30:C30"/>
    <mergeCell ref="B31:C31"/>
    <mergeCell ref="A1:I1"/>
    <mergeCell ref="B6:C6"/>
    <mergeCell ref="B17:C17"/>
    <mergeCell ref="B20:C20"/>
    <mergeCell ref="B7:C7"/>
    <mergeCell ref="B8:C8"/>
    <mergeCell ref="A3:D5"/>
    <mergeCell ref="E3:H3"/>
    <mergeCell ref="I3:I5"/>
    <mergeCell ref="H4:H5"/>
    <mergeCell ref="E4:E5"/>
    <mergeCell ref="F4:F5"/>
    <mergeCell ref="G4:G5"/>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56"/>
  <sheetViews>
    <sheetView showGridLines="0" zoomScaleNormal="100" workbookViewId="0">
      <pane xSplit="5" ySplit="7" topLeftCell="F8" activePane="bottomRight" state="frozen"/>
      <selection pane="topRight"/>
      <selection pane="bottomLeft"/>
      <selection pane="bottomRight" sqref="A1:N1"/>
    </sheetView>
  </sheetViews>
  <sheetFormatPr defaultColWidth="8.875" defaultRowHeight="13.5" x14ac:dyDescent="0.15"/>
  <cols>
    <col min="1" max="1" width="0.875" style="133" customWidth="1"/>
    <col min="2" max="2" width="1.625" style="133" customWidth="1"/>
    <col min="3" max="3" width="2.125" style="133" customWidth="1"/>
    <col min="4" max="4" width="17.375" style="133" customWidth="1"/>
    <col min="5" max="5" width="1.25" style="133" customWidth="1"/>
    <col min="6" max="7" width="6.625" style="133" customWidth="1"/>
    <col min="8" max="8" width="10.625" style="133" customWidth="1"/>
    <col min="9" max="10" width="6.625" style="133" customWidth="1"/>
    <col min="11" max="11" width="10.625" style="133" customWidth="1"/>
    <col min="12" max="13" width="6.625" style="133" customWidth="1"/>
    <col min="14" max="14" width="10.625" style="133" customWidth="1"/>
    <col min="15" max="16" width="6.625" style="133" customWidth="1"/>
    <col min="17" max="17" width="10.625" style="133" customWidth="1"/>
    <col min="18" max="19" width="6.625" style="133" customWidth="1"/>
    <col min="20" max="20" width="10.625" style="133" customWidth="1"/>
    <col min="21" max="16384" width="8.875" style="133"/>
  </cols>
  <sheetData>
    <row r="1" spans="1:20" ht="20.100000000000001" customHeight="1" x14ac:dyDescent="0.15">
      <c r="A1" s="427" t="s">
        <v>283</v>
      </c>
      <c r="B1" s="427"/>
      <c r="C1" s="427"/>
      <c r="D1" s="427"/>
      <c r="E1" s="427"/>
      <c r="F1" s="427"/>
      <c r="G1" s="427"/>
      <c r="H1" s="427"/>
      <c r="I1" s="427"/>
      <c r="J1" s="427"/>
      <c r="K1" s="427"/>
      <c r="L1" s="492"/>
      <c r="M1" s="492"/>
      <c r="N1" s="492"/>
    </row>
    <row r="2" spans="1:20" ht="13.5" customHeight="1" x14ac:dyDescent="0.15">
      <c r="A2" s="2" t="s">
        <v>236</v>
      </c>
      <c r="B2" s="81"/>
      <c r="C2" s="2"/>
      <c r="D2" s="2"/>
      <c r="E2" s="2"/>
      <c r="F2" s="2"/>
      <c r="G2" s="2"/>
      <c r="H2" s="2"/>
      <c r="I2" s="2"/>
      <c r="J2" s="134"/>
      <c r="K2" s="134"/>
      <c r="L2" s="2"/>
      <c r="M2" s="2"/>
      <c r="Q2" s="134"/>
      <c r="T2" s="134"/>
    </row>
    <row r="3" spans="1:20" ht="13.5" customHeight="1" x14ac:dyDescent="0.15">
      <c r="A3" s="493" t="s">
        <v>237</v>
      </c>
      <c r="B3" s="493"/>
      <c r="C3" s="493"/>
      <c r="D3" s="493"/>
      <c r="E3" s="493"/>
      <c r="F3" s="472" t="s">
        <v>301</v>
      </c>
      <c r="G3" s="472"/>
      <c r="H3" s="472"/>
      <c r="I3" s="467" t="s">
        <v>299</v>
      </c>
      <c r="J3" s="468"/>
      <c r="K3" s="473"/>
      <c r="L3" s="472" t="s">
        <v>297</v>
      </c>
      <c r="M3" s="472"/>
      <c r="N3" s="496"/>
      <c r="O3" s="467" t="s">
        <v>295</v>
      </c>
      <c r="P3" s="468"/>
      <c r="Q3" s="468"/>
      <c r="R3" s="467" t="s">
        <v>526</v>
      </c>
      <c r="S3" s="468"/>
      <c r="T3" s="468"/>
    </row>
    <row r="4" spans="1:20" ht="13.5" customHeight="1" x14ac:dyDescent="0.15">
      <c r="A4" s="494"/>
      <c r="B4" s="494"/>
      <c r="C4" s="494"/>
      <c r="D4" s="494"/>
      <c r="E4" s="494"/>
      <c r="F4" s="483" t="s">
        <v>304</v>
      </c>
      <c r="G4" s="484"/>
      <c r="H4" s="485"/>
      <c r="I4" s="486" t="s">
        <v>305</v>
      </c>
      <c r="J4" s="487"/>
      <c r="K4" s="488"/>
      <c r="L4" s="483" t="s">
        <v>306</v>
      </c>
      <c r="M4" s="484"/>
      <c r="N4" s="485"/>
      <c r="O4" s="486" t="s">
        <v>307</v>
      </c>
      <c r="P4" s="487"/>
      <c r="Q4" s="487"/>
      <c r="R4" s="486" t="s">
        <v>527</v>
      </c>
      <c r="S4" s="487"/>
      <c r="T4" s="487"/>
    </row>
    <row r="5" spans="1:20" ht="13.5" customHeight="1" x14ac:dyDescent="0.15">
      <c r="A5" s="494"/>
      <c r="B5" s="494"/>
      <c r="C5" s="494"/>
      <c r="D5" s="494"/>
      <c r="E5" s="494"/>
      <c r="F5" s="489"/>
      <c r="G5" s="490"/>
      <c r="H5" s="491"/>
      <c r="I5" s="474" t="s">
        <v>293</v>
      </c>
      <c r="J5" s="475"/>
      <c r="K5" s="476"/>
      <c r="L5" s="489"/>
      <c r="M5" s="490"/>
      <c r="N5" s="491"/>
      <c r="O5" s="474" t="s">
        <v>293</v>
      </c>
      <c r="P5" s="475"/>
      <c r="Q5" s="475"/>
      <c r="R5" s="474" t="s">
        <v>293</v>
      </c>
      <c r="S5" s="475"/>
      <c r="T5" s="475"/>
    </row>
    <row r="6" spans="1:20" ht="13.5" customHeight="1" x14ac:dyDescent="0.15">
      <c r="A6" s="494"/>
      <c r="B6" s="494"/>
      <c r="C6" s="494"/>
      <c r="D6" s="494"/>
      <c r="E6" s="494"/>
      <c r="F6" s="477" t="s">
        <v>400</v>
      </c>
      <c r="G6" s="478"/>
      <c r="H6" s="479"/>
      <c r="I6" s="480" t="s">
        <v>401</v>
      </c>
      <c r="J6" s="481"/>
      <c r="K6" s="482"/>
      <c r="L6" s="477" t="s">
        <v>402</v>
      </c>
      <c r="M6" s="478"/>
      <c r="N6" s="479"/>
      <c r="O6" s="480" t="s">
        <v>399</v>
      </c>
      <c r="P6" s="481"/>
      <c r="Q6" s="481"/>
      <c r="R6" s="480" t="s">
        <v>399</v>
      </c>
      <c r="S6" s="481"/>
      <c r="T6" s="481"/>
    </row>
    <row r="7" spans="1:20" ht="15" customHeight="1" x14ac:dyDescent="0.15">
      <c r="A7" s="495"/>
      <c r="B7" s="495"/>
      <c r="C7" s="495"/>
      <c r="D7" s="495"/>
      <c r="E7" s="495"/>
      <c r="F7" s="13" t="s">
        <v>291</v>
      </c>
      <c r="G7" s="13" t="s">
        <v>0</v>
      </c>
      <c r="H7" s="13" t="s">
        <v>1</v>
      </c>
      <c r="I7" s="13" t="s">
        <v>291</v>
      </c>
      <c r="J7" s="13" t="s">
        <v>0</v>
      </c>
      <c r="K7" s="14" t="s">
        <v>1</v>
      </c>
      <c r="L7" s="13" t="s">
        <v>291</v>
      </c>
      <c r="M7" s="13" t="s">
        <v>0</v>
      </c>
      <c r="N7" s="14" t="s">
        <v>1</v>
      </c>
      <c r="O7" s="13" t="s">
        <v>291</v>
      </c>
      <c r="P7" s="13" t="s">
        <v>0</v>
      </c>
      <c r="Q7" s="14" t="s">
        <v>1</v>
      </c>
      <c r="R7" s="13" t="s">
        <v>291</v>
      </c>
      <c r="S7" s="13" t="s">
        <v>0</v>
      </c>
      <c r="T7" s="14" t="s">
        <v>1</v>
      </c>
    </row>
    <row r="8" spans="1:20" ht="15" customHeight="1" x14ac:dyDescent="0.15">
      <c r="A8" s="135"/>
      <c r="B8" s="470" t="s">
        <v>238</v>
      </c>
      <c r="C8" s="471"/>
      <c r="D8" s="471"/>
      <c r="E8" s="136"/>
      <c r="F8" s="145">
        <v>58236</v>
      </c>
      <c r="G8" s="145">
        <v>463793</v>
      </c>
      <c r="H8" s="145">
        <v>1781936500</v>
      </c>
      <c r="I8" s="145">
        <v>42813</v>
      </c>
      <c r="J8" s="146">
        <v>343808</v>
      </c>
      <c r="K8" s="146">
        <v>1489090265</v>
      </c>
      <c r="L8" s="145">
        <v>42769</v>
      </c>
      <c r="M8" s="146">
        <v>358174</v>
      </c>
      <c r="N8" s="146">
        <v>1645522721</v>
      </c>
      <c r="O8" s="145">
        <v>46282</v>
      </c>
      <c r="P8" s="146">
        <v>390952</v>
      </c>
      <c r="Q8" s="146">
        <v>1799961746</v>
      </c>
      <c r="R8" s="145">
        <v>43085</v>
      </c>
      <c r="S8" s="146">
        <v>380732</v>
      </c>
      <c r="T8" s="146">
        <v>1713128235</v>
      </c>
    </row>
    <row r="9" spans="1:20" ht="15" customHeight="1" x14ac:dyDescent="0.15">
      <c r="A9" s="66"/>
      <c r="B9" s="66"/>
      <c r="C9" s="466" t="s">
        <v>239</v>
      </c>
      <c r="D9" s="466"/>
      <c r="E9" s="137"/>
      <c r="F9" s="101">
        <v>16323</v>
      </c>
      <c r="G9" s="101">
        <v>175025</v>
      </c>
      <c r="H9" s="101">
        <v>879987138</v>
      </c>
      <c r="I9" s="101">
        <v>12640</v>
      </c>
      <c r="J9" s="147">
        <v>135544</v>
      </c>
      <c r="K9" s="147">
        <v>868410721</v>
      </c>
      <c r="L9" s="101">
        <v>12418</v>
      </c>
      <c r="M9" s="147">
        <v>134792</v>
      </c>
      <c r="N9" s="147">
        <v>890975225</v>
      </c>
      <c r="O9" s="101">
        <v>14167</v>
      </c>
      <c r="P9" s="147">
        <v>153927</v>
      </c>
      <c r="Q9" s="147">
        <v>995601091</v>
      </c>
      <c r="R9" s="101">
        <v>13595</v>
      </c>
      <c r="S9" s="147">
        <v>153215</v>
      </c>
      <c r="T9" s="147">
        <v>946144532</v>
      </c>
    </row>
    <row r="10" spans="1:20" ht="15" customHeight="1" x14ac:dyDescent="0.15">
      <c r="A10" s="66"/>
      <c r="B10" s="66"/>
      <c r="C10" s="466" t="s">
        <v>240</v>
      </c>
      <c r="D10" s="466"/>
      <c r="E10" s="137"/>
      <c r="F10" s="101">
        <v>723</v>
      </c>
      <c r="G10" s="101">
        <v>6981</v>
      </c>
      <c r="H10" s="101">
        <v>13769290</v>
      </c>
      <c r="I10" s="101">
        <v>520</v>
      </c>
      <c r="J10" s="147">
        <v>5450</v>
      </c>
      <c r="K10" s="147">
        <v>11266209</v>
      </c>
      <c r="L10" s="101">
        <v>568</v>
      </c>
      <c r="M10" s="147">
        <v>6088</v>
      </c>
      <c r="N10" s="147">
        <v>13216621</v>
      </c>
      <c r="O10" s="101">
        <v>621</v>
      </c>
      <c r="P10" s="147">
        <v>6307</v>
      </c>
      <c r="Q10" s="147">
        <v>14026738</v>
      </c>
      <c r="R10" s="101">
        <v>608</v>
      </c>
      <c r="S10" s="147">
        <v>6481</v>
      </c>
      <c r="T10" s="147">
        <v>13716690</v>
      </c>
    </row>
    <row r="11" spans="1:20" ht="15" customHeight="1" x14ac:dyDescent="0.15">
      <c r="A11" s="66"/>
      <c r="B11" s="66"/>
      <c r="C11" s="466" t="s">
        <v>241</v>
      </c>
      <c r="D11" s="466"/>
      <c r="E11" s="137"/>
      <c r="F11" s="101">
        <v>770</v>
      </c>
      <c r="G11" s="101">
        <v>6949</v>
      </c>
      <c r="H11" s="101">
        <v>16745732</v>
      </c>
      <c r="I11" s="101">
        <v>543</v>
      </c>
      <c r="J11" s="147">
        <v>5140</v>
      </c>
      <c r="K11" s="147">
        <v>12560146</v>
      </c>
      <c r="L11" s="101">
        <v>599</v>
      </c>
      <c r="M11" s="147">
        <v>5793</v>
      </c>
      <c r="N11" s="147">
        <v>16413527</v>
      </c>
      <c r="O11" s="101">
        <v>684</v>
      </c>
      <c r="P11" s="147">
        <v>6756</v>
      </c>
      <c r="Q11" s="147">
        <v>19256693</v>
      </c>
      <c r="R11" s="101">
        <v>652</v>
      </c>
      <c r="S11" s="147">
        <v>6520</v>
      </c>
      <c r="T11" s="147">
        <v>16776292</v>
      </c>
    </row>
    <row r="12" spans="1:20" ht="15" customHeight="1" x14ac:dyDescent="0.15">
      <c r="A12" s="66"/>
      <c r="B12" s="66"/>
      <c r="C12" s="466" t="s">
        <v>242</v>
      </c>
      <c r="D12" s="466"/>
      <c r="E12" s="137"/>
      <c r="F12" s="101">
        <v>429</v>
      </c>
      <c r="G12" s="101">
        <v>3735</v>
      </c>
      <c r="H12" s="101">
        <v>8291587</v>
      </c>
      <c r="I12" s="101">
        <v>343</v>
      </c>
      <c r="J12" s="147">
        <v>3054</v>
      </c>
      <c r="K12" s="147">
        <v>9002717</v>
      </c>
      <c r="L12" s="101">
        <v>330</v>
      </c>
      <c r="M12" s="147">
        <v>3012</v>
      </c>
      <c r="N12" s="147">
        <v>8889241</v>
      </c>
      <c r="O12" s="101">
        <v>358</v>
      </c>
      <c r="P12" s="147">
        <v>3721</v>
      </c>
      <c r="Q12" s="147">
        <v>12192434</v>
      </c>
      <c r="R12" s="101">
        <v>355</v>
      </c>
      <c r="S12" s="147">
        <v>3975</v>
      </c>
      <c r="T12" s="147">
        <v>10479900</v>
      </c>
    </row>
    <row r="13" spans="1:20" ht="15" customHeight="1" x14ac:dyDescent="0.15">
      <c r="A13" s="66"/>
      <c r="B13" s="66"/>
      <c r="C13" s="466" t="s">
        <v>243</v>
      </c>
      <c r="D13" s="466"/>
      <c r="E13" s="137"/>
      <c r="F13" s="148">
        <v>311</v>
      </c>
      <c r="G13" s="101">
        <v>4026</v>
      </c>
      <c r="H13" s="101">
        <v>13661616</v>
      </c>
      <c r="I13" s="101">
        <v>304</v>
      </c>
      <c r="J13" s="147">
        <v>4011</v>
      </c>
      <c r="K13" s="147">
        <v>14987323</v>
      </c>
      <c r="L13" s="101">
        <v>375</v>
      </c>
      <c r="M13" s="147">
        <v>4504</v>
      </c>
      <c r="N13" s="147">
        <v>18951144</v>
      </c>
      <c r="O13" s="101">
        <v>428</v>
      </c>
      <c r="P13" s="147">
        <v>4961</v>
      </c>
      <c r="Q13" s="147">
        <v>20956165</v>
      </c>
      <c r="R13" s="101">
        <v>394</v>
      </c>
      <c r="S13" s="147">
        <v>4417</v>
      </c>
      <c r="T13" s="147">
        <v>20812181</v>
      </c>
    </row>
    <row r="14" spans="1:20" ht="15" customHeight="1" x14ac:dyDescent="0.15">
      <c r="A14" s="66"/>
      <c r="B14" s="66"/>
      <c r="C14" s="466" t="s">
        <v>244</v>
      </c>
      <c r="D14" s="466"/>
      <c r="E14" s="137"/>
      <c r="F14" s="148">
        <v>423</v>
      </c>
      <c r="G14" s="101">
        <v>4686</v>
      </c>
      <c r="H14" s="101">
        <v>16731688</v>
      </c>
      <c r="I14" s="101">
        <v>362</v>
      </c>
      <c r="J14" s="147">
        <v>3940</v>
      </c>
      <c r="K14" s="147">
        <v>13379501</v>
      </c>
      <c r="L14" s="101">
        <v>347</v>
      </c>
      <c r="M14" s="147">
        <v>4010</v>
      </c>
      <c r="N14" s="147">
        <v>15372653</v>
      </c>
      <c r="O14" s="101">
        <v>361</v>
      </c>
      <c r="P14" s="147">
        <v>4297</v>
      </c>
      <c r="Q14" s="147">
        <v>20423699</v>
      </c>
      <c r="R14" s="101">
        <v>346</v>
      </c>
      <c r="S14" s="147">
        <v>3698</v>
      </c>
      <c r="T14" s="147">
        <v>16862692</v>
      </c>
    </row>
    <row r="15" spans="1:20" ht="15" customHeight="1" x14ac:dyDescent="0.15">
      <c r="A15" s="66"/>
      <c r="B15" s="66"/>
      <c r="C15" s="466" t="s">
        <v>245</v>
      </c>
      <c r="D15" s="466"/>
      <c r="E15" s="137"/>
      <c r="F15" s="101">
        <v>3969</v>
      </c>
      <c r="G15" s="101">
        <v>25978</v>
      </c>
      <c r="H15" s="101">
        <v>83613814</v>
      </c>
      <c r="I15" s="101">
        <v>2744</v>
      </c>
      <c r="J15" s="147">
        <v>18117</v>
      </c>
      <c r="K15" s="147">
        <v>59705156</v>
      </c>
      <c r="L15" s="101">
        <v>2687</v>
      </c>
      <c r="M15" s="147">
        <v>19260</v>
      </c>
      <c r="N15" s="147">
        <v>69473576</v>
      </c>
      <c r="O15" s="101">
        <v>2875</v>
      </c>
      <c r="P15" s="147">
        <v>21240</v>
      </c>
      <c r="Q15" s="147">
        <v>78021429</v>
      </c>
      <c r="R15" s="101">
        <v>2448</v>
      </c>
      <c r="S15" s="147">
        <v>18866</v>
      </c>
      <c r="T15" s="147">
        <v>63340484</v>
      </c>
    </row>
    <row r="16" spans="1:20" ht="15" customHeight="1" x14ac:dyDescent="0.15">
      <c r="A16" s="66"/>
      <c r="B16" s="66"/>
      <c r="C16" s="466" t="s">
        <v>246</v>
      </c>
      <c r="D16" s="466"/>
      <c r="E16" s="137"/>
      <c r="F16" s="101">
        <v>463</v>
      </c>
      <c r="G16" s="101">
        <v>3648</v>
      </c>
      <c r="H16" s="101">
        <v>11114001</v>
      </c>
      <c r="I16" s="101">
        <v>351</v>
      </c>
      <c r="J16" s="147">
        <v>2680</v>
      </c>
      <c r="K16" s="147">
        <v>10208004</v>
      </c>
      <c r="L16" s="101">
        <v>394</v>
      </c>
      <c r="M16" s="147">
        <v>3258</v>
      </c>
      <c r="N16" s="147">
        <v>11625395</v>
      </c>
      <c r="O16" s="101">
        <v>401</v>
      </c>
      <c r="P16" s="147">
        <v>3309</v>
      </c>
      <c r="Q16" s="147">
        <v>11219825</v>
      </c>
      <c r="R16" s="101">
        <v>343</v>
      </c>
      <c r="S16" s="147">
        <v>3165</v>
      </c>
      <c r="T16" s="147">
        <v>10640416</v>
      </c>
    </row>
    <row r="17" spans="1:20" ht="15" customHeight="1" x14ac:dyDescent="0.15">
      <c r="A17" s="66"/>
      <c r="B17" s="66"/>
      <c r="C17" s="466" t="s">
        <v>247</v>
      </c>
      <c r="D17" s="466"/>
      <c r="E17" s="137"/>
      <c r="F17" s="101">
        <v>1916</v>
      </c>
      <c r="G17" s="101">
        <v>11730</v>
      </c>
      <c r="H17" s="101">
        <v>29295772</v>
      </c>
      <c r="I17" s="101">
        <v>1318</v>
      </c>
      <c r="J17" s="147">
        <v>8127</v>
      </c>
      <c r="K17" s="147">
        <v>21448344</v>
      </c>
      <c r="L17" s="101">
        <v>1347</v>
      </c>
      <c r="M17" s="147">
        <v>8625</v>
      </c>
      <c r="N17" s="147">
        <v>26151683</v>
      </c>
      <c r="O17" s="101">
        <v>1382</v>
      </c>
      <c r="P17" s="147">
        <v>9116</v>
      </c>
      <c r="Q17" s="147">
        <v>26026015</v>
      </c>
      <c r="R17" s="101">
        <v>1199</v>
      </c>
      <c r="S17" s="147">
        <v>8386</v>
      </c>
      <c r="T17" s="147">
        <v>25149940</v>
      </c>
    </row>
    <row r="18" spans="1:20" ht="15" customHeight="1" x14ac:dyDescent="0.15">
      <c r="A18" s="66"/>
      <c r="B18" s="66"/>
      <c r="C18" s="466" t="s">
        <v>248</v>
      </c>
      <c r="D18" s="466"/>
      <c r="E18" s="137"/>
      <c r="F18" s="101">
        <v>210</v>
      </c>
      <c r="G18" s="101">
        <v>801</v>
      </c>
      <c r="H18" s="101">
        <v>1276301</v>
      </c>
      <c r="I18" s="101">
        <v>114</v>
      </c>
      <c r="J18" s="147">
        <v>399</v>
      </c>
      <c r="K18" s="147">
        <v>870950</v>
      </c>
      <c r="L18" s="101">
        <v>113</v>
      </c>
      <c r="M18" s="147">
        <v>453</v>
      </c>
      <c r="N18" s="147">
        <v>940398</v>
      </c>
      <c r="O18" s="101">
        <v>108</v>
      </c>
      <c r="P18" s="147">
        <v>457</v>
      </c>
      <c r="Q18" s="147">
        <v>837272</v>
      </c>
      <c r="R18" s="101">
        <v>74</v>
      </c>
      <c r="S18" s="147">
        <v>311</v>
      </c>
      <c r="T18" s="147">
        <v>597973</v>
      </c>
    </row>
    <row r="19" spans="1:20" ht="15" customHeight="1" x14ac:dyDescent="0.15">
      <c r="A19" s="66"/>
      <c r="B19" s="66"/>
      <c r="C19" s="466" t="s">
        <v>249</v>
      </c>
      <c r="D19" s="466"/>
      <c r="E19" s="137"/>
      <c r="F19" s="101">
        <v>877</v>
      </c>
      <c r="G19" s="101">
        <v>7205</v>
      </c>
      <c r="H19" s="101">
        <v>29366517</v>
      </c>
      <c r="I19" s="101">
        <v>613</v>
      </c>
      <c r="J19" s="147">
        <v>4604</v>
      </c>
      <c r="K19" s="147">
        <v>13667756</v>
      </c>
      <c r="L19" s="101">
        <v>579</v>
      </c>
      <c r="M19" s="147">
        <v>4648</v>
      </c>
      <c r="N19" s="147">
        <v>13642849</v>
      </c>
      <c r="O19" s="101">
        <v>647</v>
      </c>
      <c r="P19" s="147">
        <v>5196</v>
      </c>
      <c r="Q19" s="147">
        <v>15573284</v>
      </c>
      <c r="R19" s="101">
        <v>608</v>
      </c>
      <c r="S19" s="147">
        <v>5391</v>
      </c>
      <c r="T19" s="147">
        <v>14619291</v>
      </c>
    </row>
    <row r="20" spans="1:20" ht="15" customHeight="1" x14ac:dyDescent="0.15">
      <c r="A20" s="66"/>
      <c r="B20" s="66"/>
      <c r="C20" s="466" t="s">
        <v>250</v>
      </c>
      <c r="D20" s="466"/>
      <c r="E20" s="137"/>
      <c r="F20" s="101">
        <v>258</v>
      </c>
      <c r="G20" s="101">
        <v>1502</v>
      </c>
      <c r="H20" s="101">
        <v>2648128</v>
      </c>
      <c r="I20" s="101">
        <v>174</v>
      </c>
      <c r="J20" s="147">
        <v>940</v>
      </c>
      <c r="K20" s="147">
        <v>2040114</v>
      </c>
      <c r="L20" s="101">
        <v>183</v>
      </c>
      <c r="M20" s="147">
        <v>1043</v>
      </c>
      <c r="N20" s="147">
        <v>2189952</v>
      </c>
      <c r="O20" s="101">
        <v>173</v>
      </c>
      <c r="P20" s="147">
        <v>1037</v>
      </c>
      <c r="Q20" s="147">
        <v>2602164</v>
      </c>
      <c r="R20" s="101">
        <v>158</v>
      </c>
      <c r="S20" s="147">
        <v>971</v>
      </c>
      <c r="T20" s="147">
        <v>2140548</v>
      </c>
    </row>
    <row r="21" spans="1:20" ht="15" customHeight="1" x14ac:dyDescent="0.15">
      <c r="A21" s="66"/>
      <c r="B21" s="66"/>
      <c r="C21" s="466" t="s">
        <v>251</v>
      </c>
      <c r="D21" s="466"/>
      <c r="E21" s="137"/>
      <c r="F21" s="101">
        <v>186</v>
      </c>
      <c r="G21" s="101">
        <v>1099</v>
      </c>
      <c r="H21" s="101">
        <v>1571866</v>
      </c>
      <c r="I21" s="101">
        <v>153</v>
      </c>
      <c r="J21" s="147">
        <v>742</v>
      </c>
      <c r="K21" s="147">
        <v>1211254</v>
      </c>
      <c r="L21" s="101">
        <v>136</v>
      </c>
      <c r="M21" s="147">
        <v>799</v>
      </c>
      <c r="N21" s="147">
        <v>1264349</v>
      </c>
      <c r="O21" s="101">
        <v>139</v>
      </c>
      <c r="P21" s="147">
        <v>734</v>
      </c>
      <c r="Q21" s="147">
        <v>1275367</v>
      </c>
      <c r="R21" s="101">
        <v>108</v>
      </c>
      <c r="S21" s="147">
        <v>572</v>
      </c>
      <c r="T21" s="147">
        <v>1048535</v>
      </c>
    </row>
    <row r="22" spans="1:20" ht="15" customHeight="1" x14ac:dyDescent="0.15">
      <c r="A22" s="66"/>
      <c r="B22" s="66"/>
      <c r="C22" s="466" t="s">
        <v>252</v>
      </c>
      <c r="D22" s="466"/>
      <c r="E22" s="137"/>
      <c r="F22" s="101">
        <v>160</v>
      </c>
      <c r="G22" s="101">
        <v>691</v>
      </c>
      <c r="H22" s="101">
        <v>1180879</v>
      </c>
      <c r="I22" s="101">
        <v>112</v>
      </c>
      <c r="J22" s="147">
        <v>445</v>
      </c>
      <c r="K22" s="147">
        <v>718360</v>
      </c>
      <c r="L22" s="101">
        <v>107</v>
      </c>
      <c r="M22" s="147">
        <v>518</v>
      </c>
      <c r="N22" s="147">
        <v>1178811</v>
      </c>
      <c r="O22" s="101">
        <v>101</v>
      </c>
      <c r="P22" s="147">
        <v>470</v>
      </c>
      <c r="Q22" s="147">
        <v>1040221</v>
      </c>
      <c r="R22" s="101">
        <v>86</v>
      </c>
      <c r="S22" s="147">
        <v>418</v>
      </c>
      <c r="T22" s="147">
        <v>1140528</v>
      </c>
    </row>
    <row r="23" spans="1:20" ht="15" customHeight="1" x14ac:dyDescent="0.15">
      <c r="A23" s="66"/>
      <c r="B23" s="66"/>
      <c r="C23" s="466" t="s">
        <v>253</v>
      </c>
      <c r="D23" s="466"/>
      <c r="E23" s="137"/>
      <c r="F23" s="101">
        <v>159</v>
      </c>
      <c r="G23" s="101">
        <v>990</v>
      </c>
      <c r="H23" s="101">
        <v>1642102</v>
      </c>
      <c r="I23" s="101">
        <v>95</v>
      </c>
      <c r="J23" s="147">
        <v>583</v>
      </c>
      <c r="K23" s="147">
        <v>1422805</v>
      </c>
      <c r="L23" s="101">
        <v>100</v>
      </c>
      <c r="M23" s="147">
        <v>605</v>
      </c>
      <c r="N23" s="147">
        <v>1306329</v>
      </c>
      <c r="O23" s="101">
        <v>98</v>
      </c>
      <c r="P23" s="147">
        <v>594</v>
      </c>
      <c r="Q23" s="147">
        <v>1472042</v>
      </c>
      <c r="R23" s="101">
        <v>86</v>
      </c>
      <c r="S23" s="147">
        <v>709</v>
      </c>
      <c r="T23" s="147">
        <v>1730134</v>
      </c>
    </row>
    <row r="24" spans="1:20" ht="15" customHeight="1" x14ac:dyDescent="0.15">
      <c r="A24" s="66"/>
      <c r="B24" s="66"/>
      <c r="C24" s="466" t="s">
        <v>254</v>
      </c>
      <c r="D24" s="466"/>
      <c r="E24" s="137"/>
      <c r="F24" s="101">
        <v>502</v>
      </c>
      <c r="G24" s="101">
        <v>4048</v>
      </c>
      <c r="H24" s="101">
        <v>9164511</v>
      </c>
      <c r="I24" s="101">
        <v>373</v>
      </c>
      <c r="J24" s="147">
        <v>2826</v>
      </c>
      <c r="K24" s="147">
        <v>7279926</v>
      </c>
      <c r="L24" s="101">
        <v>394</v>
      </c>
      <c r="M24" s="147">
        <v>3408</v>
      </c>
      <c r="N24" s="147">
        <v>9368587</v>
      </c>
      <c r="O24" s="101">
        <v>411</v>
      </c>
      <c r="P24" s="147">
        <v>3284</v>
      </c>
      <c r="Q24" s="147">
        <v>9181618</v>
      </c>
      <c r="R24" s="101">
        <v>367</v>
      </c>
      <c r="S24" s="147">
        <v>3054</v>
      </c>
      <c r="T24" s="147">
        <v>9456145</v>
      </c>
    </row>
    <row r="25" spans="1:20" ht="15" customHeight="1" x14ac:dyDescent="0.15">
      <c r="A25" s="66"/>
      <c r="B25" s="66"/>
      <c r="C25" s="466" t="s">
        <v>255</v>
      </c>
      <c r="D25" s="466"/>
      <c r="E25" s="137"/>
      <c r="F25" s="101">
        <v>248</v>
      </c>
      <c r="G25" s="101">
        <v>2071</v>
      </c>
      <c r="H25" s="101">
        <v>5200500</v>
      </c>
      <c r="I25" s="101">
        <v>163</v>
      </c>
      <c r="J25" s="147">
        <v>1326</v>
      </c>
      <c r="K25" s="147">
        <v>3796182</v>
      </c>
      <c r="L25" s="101">
        <v>173</v>
      </c>
      <c r="M25" s="147">
        <v>1368</v>
      </c>
      <c r="N25" s="147">
        <v>4497369</v>
      </c>
      <c r="O25" s="101">
        <v>182</v>
      </c>
      <c r="P25" s="147">
        <v>1545</v>
      </c>
      <c r="Q25" s="147">
        <v>4713822</v>
      </c>
      <c r="R25" s="101">
        <v>164</v>
      </c>
      <c r="S25" s="147">
        <v>1583</v>
      </c>
      <c r="T25" s="147">
        <v>5053565</v>
      </c>
    </row>
    <row r="26" spans="1:20" ht="15" customHeight="1" x14ac:dyDescent="0.15">
      <c r="A26" s="66"/>
      <c r="B26" s="66"/>
      <c r="C26" s="466" t="s">
        <v>256</v>
      </c>
      <c r="D26" s="466"/>
      <c r="E26" s="137"/>
      <c r="F26" s="101">
        <v>56</v>
      </c>
      <c r="G26" s="101">
        <v>208</v>
      </c>
      <c r="H26" s="101">
        <v>593465</v>
      </c>
      <c r="I26" s="101">
        <v>32</v>
      </c>
      <c r="J26" s="147">
        <v>109</v>
      </c>
      <c r="K26" s="147">
        <v>699714</v>
      </c>
      <c r="L26" s="101">
        <v>30</v>
      </c>
      <c r="M26" s="147">
        <v>146</v>
      </c>
      <c r="N26" s="147">
        <v>584792</v>
      </c>
      <c r="O26" s="101">
        <v>31</v>
      </c>
      <c r="P26" s="147">
        <v>118</v>
      </c>
      <c r="Q26" s="147">
        <v>576300</v>
      </c>
      <c r="R26" s="101">
        <v>22</v>
      </c>
      <c r="S26" s="147">
        <v>74</v>
      </c>
      <c r="T26" s="147">
        <v>475918</v>
      </c>
    </row>
    <row r="27" spans="1:20" ht="15" customHeight="1" x14ac:dyDescent="0.15">
      <c r="A27" s="66"/>
      <c r="B27" s="66"/>
      <c r="C27" s="466" t="s">
        <v>257</v>
      </c>
      <c r="D27" s="466"/>
      <c r="E27" s="137"/>
      <c r="F27" s="101">
        <v>312</v>
      </c>
      <c r="G27" s="101">
        <v>1890</v>
      </c>
      <c r="H27" s="101">
        <v>3729892</v>
      </c>
      <c r="I27" s="101">
        <v>228</v>
      </c>
      <c r="J27" s="147">
        <v>1398</v>
      </c>
      <c r="K27" s="147">
        <v>2916880</v>
      </c>
      <c r="L27" s="101">
        <v>222</v>
      </c>
      <c r="M27" s="147">
        <v>1416</v>
      </c>
      <c r="N27" s="147">
        <v>3226352</v>
      </c>
      <c r="O27" s="101">
        <v>225</v>
      </c>
      <c r="P27" s="147">
        <v>1445</v>
      </c>
      <c r="Q27" s="147">
        <v>3883308</v>
      </c>
      <c r="R27" s="101">
        <v>219</v>
      </c>
      <c r="S27" s="147">
        <v>1410</v>
      </c>
      <c r="T27" s="147">
        <v>3808759</v>
      </c>
    </row>
    <row r="28" spans="1:20" ht="15" customHeight="1" x14ac:dyDescent="0.15">
      <c r="A28" s="66"/>
      <c r="B28" s="66"/>
      <c r="C28" s="466" t="s">
        <v>258</v>
      </c>
      <c r="D28" s="466"/>
      <c r="E28" s="137"/>
      <c r="F28" s="101">
        <v>3829</v>
      </c>
      <c r="G28" s="101">
        <v>33234</v>
      </c>
      <c r="H28" s="101">
        <v>126062939</v>
      </c>
      <c r="I28" s="101">
        <v>2810</v>
      </c>
      <c r="J28" s="147">
        <v>24705</v>
      </c>
      <c r="K28" s="147">
        <v>86600767</v>
      </c>
      <c r="L28" s="101">
        <v>2853</v>
      </c>
      <c r="M28" s="147">
        <v>25628</v>
      </c>
      <c r="N28" s="147">
        <v>100721136</v>
      </c>
      <c r="O28" s="101">
        <v>3101</v>
      </c>
      <c r="P28" s="147">
        <v>27821</v>
      </c>
      <c r="Q28" s="147">
        <v>106324554</v>
      </c>
      <c r="R28" s="101">
        <v>2895</v>
      </c>
      <c r="S28" s="147">
        <v>27298</v>
      </c>
      <c r="T28" s="147">
        <v>115416081</v>
      </c>
    </row>
    <row r="29" spans="1:20" ht="15" customHeight="1" x14ac:dyDescent="0.15">
      <c r="A29" s="66"/>
      <c r="B29" s="66"/>
      <c r="C29" s="466" t="s">
        <v>259</v>
      </c>
      <c r="D29" s="466"/>
      <c r="E29" s="137"/>
      <c r="F29" s="101">
        <v>310</v>
      </c>
      <c r="G29" s="101">
        <v>1811</v>
      </c>
      <c r="H29" s="101">
        <v>3778924</v>
      </c>
      <c r="I29" s="101">
        <v>230</v>
      </c>
      <c r="J29" s="147">
        <v>1138</v>
      </c>
      <c r="K29" s="147">
        <v>2489065</v>
      </c>
      <c r="L29" s="101">
        <v>229</v>
      </c>
      <c r="M29" s="147">
        <v>1388</v>
      </c>
      <c r="N29" s="147">
        <v>3108178</v>
      </c>
      <c r="O29" s="101">
        <v>226</v>
      </c>
      <c r="P29" s="147">
        <v>1361</v>
      </c>
      <c r="Q29" s="147">
        <v>3454211</v>
      </c>
      <c r="R29" s="101">
        <v>191</v>
      </c>
      <c r="S29" s="147">
        <v>1237</v>
      </c>
      <c r="T29" s="147">
        <v>3223708</v>
      </c>
    </row>
    <row r="30" spans="1:20" ht="15" customHeight="1" x14ac:dyDescent="0.15">
      <c r="A30" s="66"/>
      <c r="B30" s="66"/>
      <c r="C30" s="466" t="s">
        <v>260</v>
      </c>
      <c r="D30" s="466"/>
      <c r="E30" s="137"/>
      <c r="F30" s="101">
        <v>395</v>
      </c>
      <c r="G30" s="101">
        <v>2453</v>
      </c>
      <c r="H30" s="101">
        <v>6078779</v>
      </c>
      <c r="I30" s="101">
        <v>304</v>
      </c>
      <c r="J30" s="147">
        <v>1958</v>
      </c>
      <c r="K30" s="147">
        <v>4765706</v>
      </c>
      <c r="L30" s="101">
        <v>276</v>
      </c>
      <c r="M30" s="147">
        <v>2125</v>
      </c>
      <c r="N30" s="147">
        <v>6027865</v>
      </c>
      <c r="O30" s="101">
        <v>318</v>
      </c>
      <c r="P30" s="147">
        <v>2326</v>
      </c>
      <c r="Q30" s="147">
        <v>6229014</v>
      </c>
      <c r="R30" s="101">
        <v>288</v>
      </c>
      <c r="S30" s="147">
        <v>2261</v>
      </c>
      <c r="T30" s="147">
        <v>5956346</v>
      </c>
    </row>
    <row r="31" spans="1:20" ht="15" customHeight="1" x14ac:dyDescent="0.15">
      <c r="A31" s="66"/>
      <c r="B31" s="66"/>
      <c r="C31" s="466" t="s">
        <v>261</v>
      </c>
      <c r="D31" s="466"/>
      <c r="E31" s="137"/>
      <c r="F31" s="101">
        <v>287</v>
      </c>
      <c r="G31" s="101">
        <v>1841</v>
      </c>
      <c r="H31" s="101">
        <v>4635337</v>
      </c>
      <c r="I31" s="101">
        <v>228</v>
      </c>
      <c r="J31" s="147">
        <v>1465</v>
      </c>
      <c r="K31" s="147">
        <v>3412522</v>
      </c>
      <c r="L31" s="101">
        <v>236</v>
      </c>
      <c r="M31" s="147">
        <v>1593</v>
      </c>
      <c r="N31" s="147">
        <v>3719984</v>
      </c>
      <c r="O31" s="101">
        <v>255</v>
      </c>
      <c r="P31" s="147">
        <v>1613</v>
      </c>
      <c r="Q31" s="147">
        <v>4041815</v>
      </c>
      <c r="R31" s="101">
        <v>246</v>
      </c>
      <c r="S31" s="147">
        <v>1686</v>
      </c>
      <c r="T31" s="147">
        <v>4232266</v>
      </c>
    </row>
    <row r="32" spans="1:20" ht="15" customHeight="1" x14ac:dyDescent="0.15">
      <c r="A32" s="66"/>
      <c r="B32" s="66"/>
      <c r="C32" s="466" t="s">
        <v>262</v>
      </c>
      <c r="D32" s="466"/>
      <c r="E32" s="137"/>
      <c r="F32" s="101">
        <v>354</v>
      </c>
      <c r="G32" s="101">
        <v>2333</v>
      </c>
      <c r="H32" s="101">
        <v>7047214</v>
      </c>
      <c r="I32" s="101">
        <v>260</v>
      </c>
      <c r="J32" s="147">
        <v>1476</v>
      </c>
      <c r="K32" s="147">
        <v>3680354</v>
      </c>
      <c r="L32" s="101">
        <v>240</v>
      </c>
      <c r="M32" s="147">
        <v>1411</v>
      </c>
      <c r="N32" s="147">
        <v>5034285</v>
      </c>
      <c r="O32" s="101">
        <v>252</v>
      </c>
      <c r="P32" s="147">
        <v>1499</v>
      </c>
      <c r="Q32" s="147">
        <v>5147666</v>
      </c>
      <c r="R32" s="101">
        <v>239</v>
      </c>
      <c r="S32" s="147">
        <v>1432</v>
      </c>
      <c r="T32" s="147">
        <v>3799405</v>
      </c>
    </row>
    <row r="33" spans="1:20" ht="15" customHeight="1" x14ac:dyDescent="0.15">
      <c r="A33" s="66"/>
      <c r="B33" s="66"/>
      <c r="C33" s="466" t="s">
        <v>263</v>
      </c>
      <c r="D33" s="466"/>
      <c r="E33" s="137"/>
      <c r="F33" s="101">
        <v>533</v>
      </c>
      <c r="G33" s="101">
        <v>3976</v>
      </c>
      <c r="H33" s="101">
        <v>15791653</v>
      </c>
      <c r="I33" s="101">
        <v>380</v>
      </c>
      <c r="J33" s="147">
        <v>2775</v>
      </c>
      <c r="K33" s="147">
        <v>9852855</v>
      </c>
      <c r="L33" s="101">
        <v>365</v>
      </c>
      <c r="M33" s="147">
        <v>3056</v>
      </c>
      <c r="N33" s="147">
        <v>12669376</v>
      </c>
      <c r="O33" s="101">
        <v>399</v>
      </c>
      <c r="P33" s="147">
        <v>3076</v>
      </c>
      <c r="Q33" s="147">
        <v>13213367</v>
      </c>
      <c r="R33" s="101">
        <v>366</v>
      </c>
      <c r="S33" s="147">
        <v>2766</v>
      </c>
      <c r="T33" s="147">
        <v>10062987</v>
      </c>
    </row>
    <row r="34" spans="1:20" ht="15" customHeight="1" x14ac:dyDescent="0.15">
      <c r="A34" s="66"/>
      <c r="B34" s="66"/>
      <c r="C34" s="466" t="s">
        <v>264</v>
      </c>
      <c r="D34" s="466"/>
      <c r="E34" s="137"/>
      <c r="F34" s="101">
        <v>1469</v>
      </c>
      <c r="G34" s="101">
        <v>11874</v>
      </c>
      <c r="H34" s="101">
        <v>55454875</v>
      </c>
      <c r="I34" s="101">
        <v>1122</v>
      </c>
      <c r="J34" s="147">
        <v>9261</v>
      </c>
      <c r="K34" s="147">
        <v>27645412</v>
      </c>
      <c r="L34" s="101">
        <v>1096</v>
      </c>
      <c r="M34" s="147">
        <v>9411</v>
      </c>
      <c r="N34" s="147">
        <v>33572179</v>
      </c>
      <c r="O34" s="101">
        <v>1200</v>
      </c>
      <c r="P34" s="147">
        <v>9658</v>
      </c>
      <c r="Q34" s="147">
        <v>35309244</v>
      </c>
      <c r="R34" s="101">
        <v>1075</v>
      </c>
      <c r="S34" s="147">
        <v>9462</v>
      </c>
      <c r="T34" s="147">
        <v>34244104</v>
      </c>
    </row>
    <row r="35" spans="1:20" ht="15" customHeight="1" x14ac:dyDescent="0.15">
      <c r="A35" s="66"/>
      <c r="B35" s="66"/>
      <c r="C35" s="466" t="s">
        <v>265</v>
      </c>
      <c r="D35" s="466"/>
      <c r="E35" s="137"/>
      <c r="F35" s="101">
        <v>500</v>
      </c>
      <c r="G35" s="101">
        <v>3496</v>
      </c>
      <c r="H35" s="101">
        <v>7914051</v>
      </c>
      <c r="I35" s="101">
        <v>327</v>
      </c>
      <c r="J35" s="147">
        <v>2415</v>
      </c>
      <c r="K35" s="147">
        <v>6071685</v>
      </c>
      <c r="L35" s="101">
        <v>331</v>
      </c>
      <c r="M35" s="147">
        <v>2420</v>
      </c>
      <c r="N35" s="147">
        <v>6194568</v>
      </c>
      <c r="O35" s="101">
        <v>362</v>
      </c>
      <c r="P35" s="147">
        <v>2485</v>
      </c>
      <c r="Q35" s="147">
        <v>6393800</v>
      </c>
      <c r="R35" s="101">
        <v>327</v>
      </c>
      <c r="S35" s="147">
        <v>2413</v>
      </c>
      <c r="T35" s="147">
        <v>6194324</v>
      </c>
    </row>
    <row r="36" spans="1:20" ht="15" customHeight="1" x14ac:dyDescent="0.15">
      <c r="A36" s="66"/>
      <c r="B36" s="66"/>
      <c r="C36" s="466" t="s">
        <v>266</v>
      </c>
      <c r="D36" s="466"/>
      <c r="E36" s="137"/>
      <c r="F36" s="101">
        <v>365</v>
      </c>
      <c r="G36" s="101">
        <v>2273</v>
      </c>
      <c r="H36" s="101">
        <v>5862638</v>
      </c>
      <c r="I36" s="101">
        <v>251</v>
      </c>
      <c r="J36" s="147">
        <v>1558</v>
      </c>
      <c r="K36" s="147">
        <v>3944903</v>
      </c>
      <c r="L36" s="101">
        <v>227</v>
      </c>
      <c r="M36" s="147">
        <v>1561</v>
      </c>
      <c r="N36" s="147">
        <v>9847005</v>
      </c>
      <c r="O36" s="101">
        <v>260</v>
      </c>
      <c r="P36" s="147">
        <v>1670</v>
      </c>
      <c r="Q36" s="147">
        <v>9134027</v>
      </c>
      <c r="R36" s="101">
        <v>264</v>
      </c>
      <c r="S36" s="147">
        <v>1721</v>
      </c>
      <c r="T36" s="147">
        <v>4759902</v>
      </c>
    </row>
    <row r="37" spans="1:20" ht="15" customHeight="1" x14ac:dyDescent="0.15">
      <c r="A37" s="66"/>
      <c r="B37" s="66"/>
      <c r="C37" s="466" t="s">
        <v>267</v>
      </c>
      <c r="D37" s="466"/>
      <c r="E37" s="137"/>
      <c r="F37" s="101">
        <v>1212</v>
      </c>
      <c r="G37" s="101">
        <v>8461</v>
      </c>
      <c r="H37" s="101">
        <v>26386352</v>
      </c>
      <c r="I37" s="101">
        <v>864</v>
      </c>
      <c r="J37" s="147">
        <v>6168</v>
      </c>
      <c r="K37" s="147">
        <v>19527281</v>
      </c>
      <c r="L37" s="101">
        <v>800</v>
      </c>
      <c r="M37" s="147">
        <v>5854</v>
      </c>
      <c r="N37" s="147">
        <v>21307842</v>
      </c>
      <c r="O37" s="101">
        <v>829</v>
      </c>
      <c r="P37" s="147">
        <v>6282</v>
      </c>
      <c r="Q37" s="147">
        <v>22989962</v>
      </c>
      <c r="R37" s="101">
        <v>720</v>
      </c>
      <c r="S37" s="147">
        <v>5945</v>
      </c>
      <c r="T37" s="147">
        <v>20018128</v>
      </c>
    </row>
    <row r="38" spans="1:20" ht="15" customHeight="1" x14ac:dyDescent="0.15">
      <c r="A38" s="66"/>
      <c r="B38" s="66"/>
      <c r="C38" s="466" t="s">
        <v>268</v>
      </c>
      <c r="D38" s="466"/>
      <c r="E38" s="137"/>
      <c r="F38" s="101">
        <v>1854</v>
      </c>
      <c r="G38" s="101">
        <v>14879</v>
      </c>
      <c r="H38" s="101">
        <v>55516531</v>
      </c>
      <c r="I38" s="101">
        <v>1281</v>
      </c>
      <c r="J38" s="147">
        <v>10850</v>
      </c>
      <c r="K38" s="147">
        <v>38046865</v>
      </c>
      <c r="L38" s="101">
        <v>1308</v>
      </c>
      <c r="M38" s="147">
        <v>12087</v>
      </c>
      <c r="N38" s="147">
        <v>51604739</v>
      </c>
      <c r="O38" s="101">
        <v>1407</v>
      </c>
      <c r="P38" s="147">
        <v>13275</v>
      </c>
      <c r="Q38" s="147">
        <v>52848605</v>
      </c>
      <c r="R38" s="101">
        <v>1365</v>
      </c>
      <c r="S38" s="147">
        <v>13023</v>
      </c>
      <c r="T38" s="147">
        <v>50167794</v>
      </c>
    </row>
    <row r="39" spans="1:20" ht="15" customHeight="1" x14ac:dyDescent="0.15">
      <c r="A39" s="66"/>
      <c r="B39" s="66"/>
      <c r="C39" s="466" t="s">
        <v>269</v>
      </c>
      <c r="D39" s="466"/>
      <c r="E39" s="137"/>
      <c r="F39" s="101">
        <v>433</v>
      </c>
      <c r="G39" s="101">
        <v>3003</v>
      </c>
      <c r="H39" s="101">
        <v>5682202</v>
      </c>
      <c r="I39" s="101">
        <v>309</v>
      </c>
      <c r="J39" s="147">
        <v>2426</v>
      </c>
      <c r="K39" s="147">
        <v>3929679</v>
      </c>
      <c r="L39" s="101">
        <v>298</v>
      </c>
      <c r="M39" s="147">
        <v>2380</v>
      </c>
      <c r="N39" s="147">
        <v>4989776</v>
      </c>
      <c r="O39" s="101">
        <v>303</v>
      </c>
      <c r="P39" s="147">
        <v>2594</v>
      </c>
      <c r="Q39" s="147">
        <v>5522476</v>
      </c>
      <c r="R39" s="101">
        <v>302</v>
      </c>
      <c r="S39" s="147">
        <v>2550</v>
      </c>
      <c r="T39" s="147">
        <v>6434676</v>
      </c>
    </row>
    <row r="40" spans="1:20" ht="15" customHeight="1" x14ac:dyDescent="0.15">
      <c r="A40" s="66"/>
      <c r="B40" s="81"/>
      <c r="C40" s="466" t="s">
        <v>270</v>
      </c>
      <c r="D40" s="466"/>
      <c r="E40" s="137"/>
      <c r="F40" s="101">
        <v>398</v>
      </c>
      <c r="G40" s="101">
        <v>2831</v>
      </c>
      <c r="H40" s="101">
        <v>5071147</v>
      </c>
      <c r="I40" s="101">
        <v>297</v>
      </c>
      <c r="J40" s="147">
        <v>2068</v>
      </c>
      <c r="K40" s="147">
        <v>4173695</v>
      </c>
      <c r="L40" s="101">
        <v>296</v>
      </c>
      <c r="M40" s="147">
        <v>2102</v>
      </c>
      <c r="N40" s="147">
        <v>4198258</v>
      </c>
      <c r="O40" s="101">
        <v>301</v>
      </c>
      <c r="P40" s="147">
        <v>2232</v>
      </c>
      <c r="Q40" s="147">
        <v>4502259</v>
      </c>
      <c r="R40" s="101">
        <v>273</v>
      </c>
      <c r="S40" s="147">
        <v>2054</v>
      </c>
      <c r="T40" s="147">
        <v>4466969</v>
      </c>
    </row>
    <row r="41" spans="1:20" ht="15" customHeight="1" x14ac:dyDescent="0.15">
      <c r="A41" s="66"/>
      <c r="B41" s="66"/>
      <c r="C41" s="466" t="s">
        <v>271</v>
      </c>
      <c r="D41" s="466"/>
      <c r="E41" s="137"/>
      <c r="F41" s="101">
        <v>2162</v>
      </c>
      <c r="G41" s="101">
        <v>18251</v>
      </c>
      <c r="H41" s="101">
        <v>89267190</v>
      </c>
      <c r="I41" s="101">
        <v>1597</v>
      </c>
      <c r="J41" s="147">
        <v>13329</v>
      </c>
      <c r="K41" s="147">
        <v>50161036</v>
      </c>
      <c r="L41" s="101">
        <v>1716</v>
      </c>
      <c r="M41" s="147">
        <v>14941</v>
      </c>
      <c r="N41" s="147">
        <v>63162472</v>
      </c>
      <c r="O41" s="101">
        <v>1881</v>
      </c>
      <c r="P41" s="147">
        <v>16177</v>
      </c>
      <c r="Q41" s="147">
        <v>65103828</v>
      </c>
      <c r="R41" s="101">
        <v>1793</v>
      </c>
      <c r="S41" s="147">
        <v>15785</v>
      </c>
      <c r="T41" s="147">
        <v>70636092</v>
      </c>
    </row>
    <row r="42" spans="1:20" ht="15" customHeight="1" x14ac:dyDescent="0.15">
      <c r="A42" s="66"/>
      <c r="B42" s="66"/>
      <c r="C42" s="452" t="s">
        <v>272</v>
      </c>
      <c r="D42" s="452"/>
      <c r="E42" s="138"/>
      <c r="F42" s="149">
        <v>2176</v>
      </c>
      <c r="G42" s="149">
        <v>16198</v>
      </c>
      <c r="H42" s="149">
        <v>64432733</v>
      </c>
      <c r="I42" s="149">
        <v>1468</v>
      </c>
      <c r="J42" s="150">
        <v>10993</v>
      </c>
      <c r="K42" s="150">
        <v>42481100</v>
      </c>
      <c r="L42" s="149">
        <v>1568</v>
      </c>
      <c r="M42" s="150">
        <v>12263</v>
      </c>
      <c r="N42" s="150">
        <v>48104317</v>
      </c>
      <c r="O42" s="149">
        <v>1636</v>
      </c>
      <c r="P42" s="150">
        <v>13106</v>
      </c>
      <c r="Q42" s="150">
        <v>53474889</v>
      </c>
      <c r="R42" s="149">
        <v>1558</v>
      </c>
      <c r="S42" s="150">
        <v>12320</v>
      </c>
      <c r="T42" s="150">
        <v>50377231</v>
      </c>
    </row>
    <row r="43" spans="1:20" ht="15" customHeight="1" x14ac:dyDescent="0.15">
      <c r="A43" s="66"/>
      <c r="B43" s="139"/>
      <c r="C43" s="466" t="s">
        <v>273</v>
      </c>
      <c r="D43" s="466"/>
      <c r="E43" s="137"/>
      <c r="F43" s="101">
        <v>412</v>
      </c>
      <c r="G43" s="101">
        <v>2569</v>
      </c>
      <c r="H43" s="101">
        <v>8281482</v>
      </c>
      <c r="I43" s="101">
        <v>291</v>
      </c>
      <c r="J43" s="147">
        <v>1805</v>
      </c>
      <c r="K43" s="147">
        <v>5117093</v>
      </c>
      <c r="L43" s="101">
        <v>307</v>
      </c>
      <c r="M43" s="147">
        <v>2054</v>
      </c>
      <c r="N43" s="147">
        <v>12616749</v>
      </c>
      <c r="O43" s="101">
        <v>306</v>
      </c>
      <c r="P43" s="147">
        <v>1961</v>
      </c>
      <c r="Q43" s="147">
        <v>11209273</v>
      </c>
      <c r="R43" s="101">
        <v>298</v>
      </c>
      <c r="S43" s="147">
        <v>1950</v>
      </c>
      <c r="T43" s="147">
        <v>5998455</v>
      </c>
    </row>
    <row r="44" spans="1:20" ht="15" customHeight="1" x14ac:dyDescent="0.15">
      <c r="A44" s="93"/>
      <c r="B44" s="66"/>
      <c r="C44" s="469" t="s">
        <v>274</v>
      </c>
      <c r="D44" s="469"/>
      <c r="E44" s="140"/>
      <c r="F44" s="151">
        <f t="shared" ref="F44:N44" si="0">SUM(F45:F52)</f>
        <v>3101</v>
      </c>
      <c r="G44" s="151">
        <f t="shared" si="0"/>
        <v>22393</v>
      </c>
      <c r="H44" s="151">
        <f t="shared" si="0"/>
        <v>78048436</v>
      </c>
      <c r="I44" s="151">
        <f t="shared" si="0"/>
        <v>2132</v>
      </c>
      <c r="J44" s="152">
        <f t="shared" si="0"/>
        <v>15252</v>
      </c>
      <c r="K44" s="152">
        <f t="shared" si="0"/>
        <v>52446145</v>
      </c>
      <c r="L44" s="151">
        <f t="shared" si="0"/>
        <v>2262</v>
      </c>
      <c r="M44" s="151">
        <f t="shared" si="0"/>
        <v>17111</v>
      </c>
      <c r="N44" s="152">
        <f t="shared" si="0"/>
        <v>61425932</v>
      </c>
      <c r="O44" s="151">
        <f>SUM(O45:O52)</f>
        <v>2369</v>
      </c>
      <c r="P44" s="152">
        <f>SUM(P45:P52)</f>
        <v>18187</v>
      </c>
      <c r="Q44" s="152">
        <f>SUM(Q45:Q52)</f>
        <v>68341847</v>
      </c>
      <c r="R44" s="151">
        <v>2235</v>
      </c>
      <c r="S44" s="152">
        <v>17316</v>
      </c>
      <c r="T44" s="152">
        <v>63994539</v>
      </c>
    </row>
    <row r="45" spans="1:20" ht="15" customHeight="1" x14ac:dyDescent="0.15">
      <c r="A45" s="66"/>
      <c r="B45" s="66"/>
      <c r="C45" s="193"/>
      <c r="D45" s="191" t="s">
        <v>275</v>
      </c>
      <c r="E45" s="138"/>
      <c r="F45" s="149">
        <v>2176</v>
      </c>
      <c r="G45" s="149">
        <v>16198</v>
      </c>
      <c r="H45" s="149">
        <v>64432733</v>
      </c>
      <c r="I45" s="149">
        <v>1468</v>
      </c>
      <c r="J45" s="150">
        <v>10993</v>
      </c>
      <c r="K45" s="150">
        <v>42481100</v>
      </c>
      <c r="L45" s="149">
        <v>1568</v>
      </c>
      <c r="M45" s="150">
        <v>12263</v>
      </c>
      <c r="N45" s="150">
        <v>48104317</v>
      </c>
      <c r="O45" s="149">
        <v>1636</v>
      </c>
      <c r="P45" s="150">
        <v>13106</v>
      </c>
      <c r="Q45" s="150">
        <v>53474889</v>
      </c>
      <c r="R45" s="149">
        <v>1558</v>
      </c>
      <c r="S45" s="150">
        <v>12320</v>
      </c>
      <c r="T45" s="150">
        <v>50377231</v>
      </c>
    </row>
    <row r="46" spans="1:20" ht="15" customHeight="1" x14ac:dyDescent="0.15">
      <c r="A46" s="66"/>
      <c r="B46" s="66"/>
      <c r="C46" s="193"/>
      <c r="D46" s="193" t="s">
        <v>276</v>
      </c>
      <c r="E46" s="137"/>
      <c r="F46" s="101">
        <v>258</v>
      </c>
      <c r="G46" s="101">
        <v>2689</v>
      </c>
      <c r="H46" s="101">
        <v>6562359</v>
      </c>
      <c r="I46" s="101">
        <v>199</v>
      </c>
      <c r="J46" s="147">
        <v>2018</v>
      </c>
      <c r="K46" s="147">
        <v>4801399</v>
      </c>
      <c r="L46" s="101">
        <v>228</v>
      </c>
      <c r="M46" s="147">
        <v>2272</v>
      </c>
      <c r="N46" s="147">
        <v>6510323</v>
      </c>
      <c r="O46" s="101">
        <v>247</v>
      </c>
      <c r="P46" s="147">
        <v>2530</v>
      </c>
      <c r="Q46" s="147">
        <v>6618516</v>
      </c>
      <c r="R46" s="101">
        <v>234</v>
      </c>
      <c r="S46" s="147">
        <v>2595</v>
      </c>
      <c r="T46" s="147">
        <v>6409358</v>
      </c>
    </row>
    <row r="47" spans="1:20" ht="15" customHeight="1" x14ac:dyDescent="0.15">
      <c r="A47" s="66"/>
      <c r="B47" s="66"/>
      <c r="C47" s="193"/>
      <c r="D47" s="193" t="s">
        <v>277</v>
      </c>
      <c r="E47" s="137"/>
      <c r="F47" s="101">
        <v>188</v>
      </c>
      <c r="G47" s="101">
        <v>1033</v>
      </c>
      <c r="H47" s="101">
        <v>2249666</v>
      </c>
      <c r="I47" s="101">
        <v>134</v>
      </c>
      <c r="J47" s="147">
        <v>760</v>
      </c>
      <c r="K47" s="147">
        <v>1960541</v>
      </c>
      <c r="L47" s="101">
        <v>134</v>
      </c>
      <c r="M47" s="147">
        <v>782</v>
      </c>
      <c r="N47" s="147">
        <v>2205984</v>
      </c>
      <c r="O47" s="101">
        <v>136</v>
      </c>
      <c r="P47" s="147">
        <v>711</v>
      </c>
      <c r="Q47" s="147">
        <v>2341313</v>
      </c>
      <c r="R47" s="101">
        <v>118</v>
      </c>
      <c r="S47" s="147">
        <v>700</v>
      </c>
      <c r="T47" s="147">
        <v>1878717</v>
      </c>
    </row>
    <row r="48" spans="1:20" ht="15" customHeight="1" x14ac:dyDescent="0.15">
      <c r="A48" s="66"/>
      <c r="B48" s="66"/>
      <c r="C48" s="193"/>
      <c r="D48" s="193" t="s">
        <v>278</v>
      </c>
      <c r="E48" s="137"/>
      <c r="F48" s="101">
        <v>84</v>
      </c>
      <c r="G48" s="101">
        <v>450</v>
      </c>
      <c r="H48" s="101">
        <v>1283714</v>
      </c>
      <c r="I48" s="101">
        <v>64</v>
      </c>
      <c r="J48" s="147">
        <v>284</v>
      </c>
      <c r="K48" s="147">
        <v>949584</v>
      </c>
      <c r="L48" s="101">
        <v>60</v>
      </c>
      <c r="M48" s="147">
        <v>274</v>
      </c>
      <c r="N48" s="147">
        <v>1075100</v>
      </c>
      <c r="O48" s="101">
        <v>62</v>
      </c>
      <c r="P48" s="147">
        <v>271</v>
      </c>
      <c r="Q48" s="147">
        <v>1091212</v>
      </c>
      <c r="R48" s="101">
        <v>58</v>
      </c>
      <c r="S48" s="147">
        <v>275</v>
      </c>
      <c r="T48" s="147">
        <v>1051961</v>
      </c>
    </row>
    <row r="49" spans="1:20" ht="15" customHeight="1" x14ac:dyDescent="0.15">
      <c r="A49" s="66"/>
      <c r="B49" s="66"/>
      <c r="C49" s="193"/>
      <c r="D49" s="193" t="s">
        <v>279</v>
      </c>
      <c r="E49" s="137"/>
      <c r="F49" s="101">
        <v>115</v>
      </c>
      <c r="G49" s="101">
        <v>649</v>
      </c>
      <c r="H49" s="101">
        <v>1255297</v>
      </c>
      <c r="I49" s="101">
        <v>84</v>
      </c>
      <c r="J49" s="147">
        <v>420</v>
      </c>
      <c r="K49" s="147">
        <v>859866</v>
      </c>
      <c r="L49" s="101">
        <v>80</v>
      </c>
      <c r="M49" s="147">
        <v>526</v>
      </c>
      <c r="N49" s="147">
        <v>1711243</v>
      </c>
      <c r="O49" s="101">
        <v>88</v>
      </c>
      <c r="P49" s="147">
        <v>604</v>
      </c>
      <c r="Q49" s="147">
        <v>2439161</v>
      </c>
      <c r="R49" s="101">
        <v>79</v>
      </c>
      <c r="S49" s="147">
        <v>498</v>
      </c>
      <c r="T49" s="147">
        <v>1853210</v>
      </c>
    </row>
    <row r="50" spans="1:20" ht="15" customHeight="1" x14ac:dyDescent="0.15">
      <c r="A50" s="66"/>
      <c r="B50" s="66"/>
      <c r="C50" s="193"/>
      <c r="D50" s="193" t="s">
        <v>280</v>
      </c>
      <c r="E50" s="137"/>
      <c r="F50" s="101">
        <v>148</v>
      </c>
      <c r="G50" s="101">
        <v>696</v>
      </c>
      <c r="H50" s="101">
        <v>965566</v>
      </c>
      <c r="I50" s="101">
        <v>100</v>
      </c>
      <c r="J50" s="147">
        <v>365</v>
      </c>
      <c r="K50" s="147">
        <v>706696</v>
      </c>
      <c r="L50" s="101">
        <v>105</v>
      </c>
      <c r="M50" s="147">
        <v>434</v>
      </c>
      <c r="N50" s="147">
        <v>916527</v>
      </c>
      <c r="O50" s="101">
        <v>105</v>
      </c>
      <c r="P50" s="147">
        <v>464</v>
      </c>
      <c r="Q50" s="147">
        <v>881807</v>
      </c>
      <c r="R50" s="101">
        <v>97</v>
      </c>
      <c r="S50" s="147">
        <v>438</v>
      </c>
      <c r="T50" s="147">
        <v>898828</v>
      </c>
    </row>
    <row r="51" spans="1:20" ht="15" customHeight="1" x14ac:dyDescent="0.15">
      <c r="A51" s="66"/>
      <c r="B51" s="66"/>
      <c r="C51" s="193"/>
      <c r="D51" s="193" t="s">
        <v>281</v>
      </c>
      <c r="E51" s="137"/>
      <c r="F51" s="101">
        <v>14</v>
      </c>
      <c r="G51" s="101">
        <v>64</v>
      </c>
      <c r="H51" s="101">
        <v>281012</v>
      </c>
      <c r="I51" s="101">
        <v>7</v>
      </c>
      <c r="J51" s="147">
        <v>33</v>
      </c>
      <c r="K51" s="147">
        <v>31181</v>
      </c>
      <c r="L51" s="101">
        <v>13</v>
      </c>
      <c r="M51" s="147">
        <v>96</v>
      </c>
      <c r="N51" s="147">
        <v>208022</v>
      </c>
      <c r="O51" s="101">
        <v>17</v>
      </c>
      <c r="P51" s="147">
        <v>88</v>
      </c>
      <c r="Q51" s="147">
        <v>576292</v>
      </c>
      <c r="R51" s="101">
        <v>14</v>
      </c>
      <c r="S51" s="147">
        <v>68</v>
      </c>
      <c r="T51" s="147">
        <v>537701</v>
      </c>
    </row>
    <row r="52" spans="1:20" ht="15" customHeight="1" x14ac:dyDescent="0.15">
      <c r="A52" s="141"/>
      <c r="B52" s="141"/>
      <c r="C52" s="82"/>
      <c r="D52" s="82" t="s">
        <v>282</v>
      </c>
      <c r="E52" s="142"/>
      <c r="F52" s="153">
        <v>118</v>
      </c>
      <c r="G52" s="153">
        <v>614</v>
      </c>
      <c r="H52" s="153">
        <v>1018089</v>
      </c>
      <c r="I52" s="153">
        <v>76</v>
      </c>
      <c r="J52" s="154">
        <v>379</v>
      </c>
      <c r="K52" s="154">
        <v>655778</v>
      </c>
      <c r="L52" s="153">
        <v>74</v>
      </c>
      <c r="M52" s="154">
        <v>464</v>
      </c>
      <c r="N52" s="154">
        <v>694416</v>
      </c>
      <c r="O52" s="153">
        <v>78</v>
      </c>
      <c r="P52" s="154">
        <v>413</v>
      </c>
      <c r="Q52" s="154">
        <v>918657</v>
      </c>
      <c r="R52" s="153">
        <v>77</v>
      </c>
      <c r="S52" s="154">
        <v>422</v>
      </c>
      <c r="T52" s="154">
        <v>987533</v>
      </c>
    </row>
    <row r="53" spans="1:20" ht="13.5" customHeight="1" x14ac:dyDescent="0.15">
      <c r="A53" s="31" t="s">
        <v>415</v>
      </c>
      <c r="B53" s="81"/>
      <c r="C53" s="31"/>
      <c r="D53" s="31"/>
      <c r="E53" s="31"/>
      <c r="F53" s="31"/>
      <c r="G53" s="31"/>
      <c r="H53" s="31"/>
      <c r="I53" s="31"/>
      <c r="J53" s="31"/>
      <c r="K53" s="31"/>
      <c r="L53" s="31"/>
      <c r="M53" s="31"/>
      <c r="N53" s="31"/>
    </row>
    <row r="54" spans="1:20" ht="13.5" customHeight="1" x14ac:dyDescent="0.15">
      <c r="E54" s="143"/>
    </row>
    <row r="55" spans="1:20" ht="13.5" customHeight="1" x14ac:dyDescent="0.15"/>
    <row r="56" spans="1:20" x14ac:dyDescent="0.15">
      <c r="A56" s="144"/>
    </row>
  </sheetData>
  <mergeCells count="59">
    <mergeCell ref="R3:T3"/>
    <mergeCell ref="R4:T4"/>
    <mergeCell ref="R5:T5"/>
    <mergeCell ref="R6:T6"/>
    <mergeCell ref="A1:N1"/>
    <mergeCell ref="A3:E7"/>
    <mergeCell ref="L3:N3"/>
    <mergeCell ref="L6:N6"/>
    <mergeCell ref="O6:Q6"/>
    <mergeCell ref="O5:Q5"/>
    <mergeCell ref="O4:Q4"/>
    <mergeCell ref="L4:N4"/>
    <mergeCell ref="L5:N5"/>
    <mergeCell ref="B8:D8"/>
    <mergeCell ref="F3:H3"/>
    <mergeCell ref="I3:K3"/>
    <mergeCell ref="I5:K5"/>
    <mergeCell ref="F6:H6"/>
    <mergeCell ref="I6:K6"/>
    <mergeCell ref="F4:H4"/>
    <mergeCell ref="I4:K4"/>
    <mergeCell ref="F5:H5"/>
    <mergeCell ref="C20:D20"/>
    <mergeCell ref="C9:D9"/>
    <mergeCell ref="C10:D10"/>
    <mergeCell ref="C11:D11"/>
    <mergeCell ref="C12:D12"/>
    <mergeCell ref="C13:D13"/>
    <mergeCell ref="C14:D14"/>
    <mergeCell ref="C44:D44"/>
    <mergeCell ref="C33:D33"/>
    <mergeCell ref="C34:D34"/>
    <mergeCell ref="C35:D35"/>
    <mergeCell ref="C36:D36"/>
    <mergeCell ref="C37:D37"/>
    <mergeCell ref="C38:D38"/>
    <mergeCell ref="C43:D43"/>
    <mergeCell ref="C42:D42"/>
    <mergeCell ref="C27:D27"/>
    <mergeCell ref="C28:D28"/>
    <mergeCell ref="C29:D29"/>
    <mergeCell ref="C30:D30"/>
    <mergeCell ref="C31:D31"/>
    <mergeCell ref="C32:D32"/>
    <mergeCell ref="O3:Q3"/>
    <mergeCell ref="C39:D39"/>
    <mergeCell ref="C40:D40"/>
    <mergeCell ref="C41:D41"/>
    <mergeCell ref="C21:D21"/>
    <mergeCell ref="C22:D22"/>
    <mergeCell ref="C23:D23"/>
    <mergeCell ref="C24:D24"/>
    <mergeCell ref="C25:D25"/>
    <mergeCell ref="C26:D26"/>
    <mergeCell ref="C15:D15"/>
    <mergeCell ref="C16:D16"/>
    <mergeCell ref="C17:D17"/>
    <mergeCell ref="C18:D18"/>
    <mergeCell ref="C19:D19"/>
  </mergeCells>
  <phoneticPr fontId="2"/>
  <pageMargins left="0.59055118110236227" right="0.59055118110236227" top="0.78740157480314965" bottom="0.78740157480314965"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70"/>
  <sheetViews>
    <sheetView showGridLines="0" zoomScaleNormal="100" workbookViewId="0">
      <pane xSplit="5" ySplit="5" topLeftCell="F6" activePane="bottomRight" state="frozen"/>
      <selection pane="topRight"/>
      <selection pane="bottomLeft"/>
      <selection pane="bottomRight"/>
    </sheetView>
  </sheetViews>
  <sheetFormatPr defaultRowHeight="13.5" x14ac:dyDescent="0.15"/>
  <cols>
    <col min="1" max="1" width="0.875" style="6" customWidth="1"/>
    <col min="2" max="2" width="3.125" style="6" customWidth="1"/>
    <col min="3" max="3" width="0.5" style="6" customWidth="1"/>
    <col min="4" max="4" width="19.625" style="6" customWidth="1"/>
    <col min="5" max="5" width="0.875" style="6" customWidth="1"/>
    <col min="6" max="7" width="6.625" style="6" customWidth="1"/>
    <col min="8" max="8" width="10.625" style="6" customWidth="1"/>
    <col min="9" max="10" width="6.625" style="6" customWidth="1"/>
    <col min="11" max="11" width="10.625" style="6" customWidth="1"/>
    <col min="12" max="13" width="6.625" style="7" customWidth="1"/>
    <col min="14" max="14" width="10.625" style="7" customWidth="1"/>
    <col min="15" max="16384" width="9" style="5"/>
  </cols>
  <sheetData>
    <row r="1" spans="1:14" ht="19.5" customHeight="1" x14ac:dyDescent="0.15">
      <c r="A1" s="8" t="s">
        <v>425</v>
      </c>
      <c r="B1" s="9"/>
      <c r="C1" s="9"/>
      <c r="D1" s="9"/>
      <c r="E1" s="9"/>
      <c r="F1" s="9"/>
      <c r="G1" s="9"/>
      <c r="H1" s="9"/>
      <c r="I1" s="9"/>
      <c r="J1" s="9"/>
      <c r="K1" s="9"/>
      <c r="L1" s="9"/>
      <c r="M1" s="9"/>
      <c r="N1" s="9"/>
    </row>
    <row r="2" spans="1:14" ht="14.1" customHeight="1" x14ac:dyDescent="0.15">
      <c r="A2" s="2" t="s">
        <v>422</v>
      </c>
      <c r="B2" s="10"/>
      <c r="C2" s="2"/>
      <c r="D2" s="11"/>
      <c r="E2" s="2"/>
      <c r="F2" s="10"/>
      <c r="G2" s="10"/>
      <c r="H2" s="10"/>
      <c r="I2" s="10"/>
      <c r="J2" s="10"/>
      <c r="K2" s="10"/>
      <c r="L2" s="10"/>
      <c r="M2" s="10"/>
      <c r="N2" s="12" t="s">
        <v>48</v>
      </c>
    </row>
    <row r="3" spans="1:14" ht="12" customHeight="1" x14ac:dyDescent="0.15">
      <c r="A3" s="498" t="s">
        <v>146</v>
      </c>
      <c r="B3" s="498"/>
      <c r="C3" s="498"/>
      <c r="D3" s="498"/>
      <c r="E3" s="499"/>
      <c r="F3" s="504" t="s">
        <v>311</v>
      </c>
      <c r="G3" s="505"/>
      <c r="H3" s="506"/>
      <c r="I3" s="503" t="s">
        <v>310</v>
      </c>
      <c r="J3" s="503"/>
      <c r="K3" s="504"/>
      <c r="L3" s="503" t="s">
        <v>308</v>
      </c>
      <c r="M3" s="503"/>
      <c r="N3" s="504"/>
    </row>
    <row r="4" spans="1:14" ht="12" customHeight="1" x14ac:dyDescent="0.15">
      <c r="A4" s="500"/>
      <c r="B4" s="500"/>
      <c r="C4" s="500"/>
      <c r="D4" s="500"/>
      <c r="E4" s="501"/>
      <c r="F4" s="507" t="s">
        <v>312</v>
      </c>
      <c r="G4" s="508"/>
      <c r="H4" s="509"/>
      <c r="I4" s="507" t="s">
        <v>313</v>
      </c>
      <c r="J4" s="508"/>
      <c r="K4" s="509"/>
      <c r="L4" s="507" t="s">
        <v>304</v>
      </c>
      <c r="M4" s="508"/>
      <c r="N4" s="508"/>
    </row>
    <row r="5" spans="1:14" ht="12" customHeight="1" x14ac:dyDescent="0.15">
      <c r="A5" s="502"/>
      <c r="B5" s="502"/>
      <c r="C5" s="502"/>
      <c r="D5" s="502"/>
      <c r="E5" s="400"/>
      <c r="F5" s="13" t="s">
        <v>291</v>
      </c>
      <c r="G5" s="13" t="s">
        <v>0</v>
      </c>
      <c r="H5" s="14" t="s">
        <v>1</v>
      </c>
      <c r="I5" s="13" t="s">
        <v>291</v>
      </c>
      <c r="J5" s="13" t="s">
        <v>0</v>
      </c>
      <c r="K5" s="14" t="s">
        <v>1</v>
      </c>
      <c r="L5" s="13" t="s">
        <v>291</v>
      </c>
      <c r="M5" s="13" t="s">
        <v>0</v>
      </c>
      <c r="N5" s="14" t="s">
        <v>1</v>
      </c>
    </row>
    <row r="6" spans="1:14" s="57" customFormat="1" ht="12" customHeight="1" x14ac:dyDescent="0.15">
      <c r="A6" s="85"/>
      <c r="B6" s="497" t="s">
        <v>147</v>
      </c>
      <c r="C6" s="497"/>
      <c r="D6" s="497"/>
      <c r="E6" s="86"/>
      <c r="F6" s="47">
        <f t="shared" ref="F6:M6" si="0">SUM(F8,F32)</f>
        <v>2665</v>
      </c>
      <c r="G6" s="47">
        <f t="shared" si="0"/>
        <v>20025</v>
      </c>
      <c r="H6" s="87">
        <f t="shared" si="0"/>
        <v>74359768</v>
      </c>
      <c r="I6" s="47">
        <f t="shared" si="0"/>
        <v>2548</v>
      </c>
      <c r="J6" s="47">
        <f t="shared" si="0"/>
        <v>18748</v>
      </c>
      <c r="K6" s="87">
        <f t="shared" si="0"/>
        <v>72063803</v>
      </c>
      <c r="L6" s="47">
        <f t="shared" si="0"/>
        <v>2176</v>
      </c>
      <c r="M6" s="47">
        <f t="shared" si="0"/>
        <v>16198</v>
      </c>
      <c r="N6" s="87">
        <v>64432733</v>
      </c>
    </row>
    <row r="7" spans="1:14" s="57" customFormat="1" ht="3" customHeight="1" x14ac:dyDescent="0.15">
      <c r="A7" s="83"/>
      <c r="B7" s="83"/>
      <c r="C7" s="188"/>
      <c r="D7" s="188"/>
      <c r="E7" s="84"/>
      <c r="F7" s="55"/>
      <c r="G7" s="55"/>
      <c r="H7" s="48"/>
      <c r="I7" s="55"/>
      <c r="J7" s="55"/>
      <c r="K7" s="48"/>
      <c r="L7" s="55"/>
      <c r="M7" s="55"/>
      <c r="N7" s="48"/>
    </row>
    <row r="8" spans="1:14" s="57" customFormat="1" ht="11.45" customHeight="1" x14ac:dyDescent="0.15">
      <c r="A8" s="83"/>
      <c r="B8" s="397" t="s">
        <v>148</v>
      </c>
      <c r="C8" s="397"/>
      <c r="D8" s="397"/>
      <c r="E8" s="84"/>
      <c r="F8" s="55">
        <f>SUM(F9,F11,F14,F17,F22,F27)</f>
        <v>729</v>
      </c>
      <c r="G8" s="55">
        <f>SUM(G9,G11,G14,G17,G22,G27)</f>
        <v>5915</v>
      </c>
      <c r="H8" s="54">
        <f t="shared" ref="H8:M8" si="1">SUM(H9,H11,H14,H17,H22,H27)</f>
        <v>52480057</v>
      </c>
      <c r="I8" s="55">
        <f t="shared" si="1"/>
        <v>704</v>
      </c>
      <c r="J8" s="55">
        <f t="shared" si="1"/>
        <v>5520</v>
      </c>
      <c r="K8" s="54">
        <f t="shared" si="1"/>
        <v>50853535</v>
      </c>
      <c r="L8" s="55">
        <f t="shared" si="1"/>
        <v>603</v>
      </c>
      <c r="M8" s="55">
        <f t="shared" si="1"/>
        <v>4776</v>
      </c>
      <c r="N8" s="54">
        <v>45711538</v>
      </c>
    </row>
    <row r="9" spans="1:14" s="57" customFormat="1" ht="11.45" customHeight="1" x14ac:dyDescent="0.15">
      <c r="A9" s="58"/>
      <c r="B9" s="50">
        <v>49</v>
      </c>
      <c r="C9" s="51"/>
      <c r="D9" s="188" t="s">
        <v>2</v>
      </c>
      <c r="E9" s="52"/>
      <c r="F9" s="53">
        <f>F10</f>
        <v>5</v>
      </c>
      <c r="G9" s="53">
        <f t="shared" ref="G9:M9" si="2">G10</f>
        <v>73</v>
      </c>
      <c r="H9" s="54">
        <f t="shared" si="2"/>
        <v>595702</v>
      </c>
      <c r="I9" s="53">
        <f t="shared" si="2"/>
        <v>5</v>
      </c>
      <c r="J9" s="53">
        <f t="shared" si="2"/>
        <v>90</v>
      </c>
      <c r="K9" s="54">
        <f t="shared" si="2"/>
        <v>735098</v>
      </c>
      <c r="L9" s="53">
        <f t="shared" si="2"/>
        <v>2</v>
      </c>
      <c r="M9" s="53">
        <f t="shared" si="2"/>
        <v>18</v>
      </c>
      <c r="N9" s="54" t="s">
        <v>201</v>
      </c>
    </row>
    <row r="10" spans="1:14" ht="11.45" customHeight="1" x14ac:dyDescent="0.15">
      <c r="A10" s="15"/>
      <c r="B10" s="16">
        <v>491</v>
      </c>
      <c r="C10" s="17"/>
      <c r="D10" s="18" t="s">
        <v>2</v>
      </c>
      <c r="E10" s="19"/>
      <c r="F10" s="20">
        <v>5</v>
      </c>
      <c r="G10" s="20">
        <v>73</v>
      </c>
      <c r="H10" s="21">
        <v>595702</v>
      </c>
      <c r="I10" s="20">
        <v>5</v>
      </c>
      <c r="J10" s="20">
        <v>90</v>
      </c>
      <c r="K10" s="21">
        <v>735098</v>
      </c>
      <c r="L10" s="20">
        <v>2</v>
      </c>
      <c r="M10" s="20">
        <v>18</v>
      </c>
      <c r="N10" s="21" t="s">
        <v>201</v>
      </c>
    </row>
    <row r="11" spans="1:14" s="57" customFormat="1" ht="11.45" customHeight="1" x14ac:dyDescent="0.15">
      <c r="A11" s="58"/>
      <c r="B11" s="50">
        <v>50</v>
      </c>
      <c r="C11" s="51"/>
      <c r="D11" s="188" t="s">
        <v>3</v>
      </c>
      <c r="E11" s="52"/>
      <c r="F11" s="53">
        <f>SUM(F12:F13)</f>
        <v>28</v>
      </c>
      <c r="G11" s="53">
        <f t="shared" ref="G11:M11" si="3">SUM(G12:G13)</f>
        <v>143</v>
      </c>
      <c r="H11" s="54">
        <f t="shared" si="3"/>
        <v>571918</v>
      </c>
      <c r="I11" s="53">
        <f t="shared" si="3"/>
        <v>19</v>
      </c>
      <c r="J11" s="53">
        <f t="shared" si="3"/>
        <v>83</v>
      </c>
      <c r="K11" s="54">
        <f t="shared" si="3"/>
        <v>204945</v>
      </c>
      <c r="L11" s="53">
        <f t="shared" si="3"/>
        <v>13</v>
      </c>
      <c r="M11" s="53">
        <f t="shared" si="3"/>
        <v>69</v>
      </c>
      <c r="N11" s="54">
        <v>164275</v>
      </c>
    </row>
    <row r="12" spans="1:14" ht="11.45" customHeight="1" x14ac:dyDescent="0.15">
      <c r="A12" s="15"/>
      <c r="B12" s="16">
        <v>501</v>
      </c>
      <c r="C12" s="17"/>
      <c r="D12" s="18" t="s">
        <v>4</v>
      </c>
      <c r="E12" s="19"/>
      <c r="F12" s="20">
        <v>4</v>
      </c>
      <c r="G12" s="20">
        <v>20</v>
      </c>
      <c r="H12" s="21">
        <v>106500</v>
      </c>
      <c r="I12" s="20">
        <v>0</v>
      </c>
      <c r="J12" s="20">
        <v>0</v>
      </c>
      <c r="K12" s="21">
        <v>0</v>
      </c>
      <c r="L12" s="20">
        <v>1</v>
      </c>
      <c r="M12" s="20">
        <v>4</v>
      </c>
      <c r="N12" s="21" t="s">
        <v>201</v>
      </c>
    </row>
    <row r="13" spans="1:14" ht="11.45" customHeight="1" x14ac:dyDescent="0.15">
      <c r="A13" s="15"/>
      <c r="B13" s="16">
        <v>502</v>
      </c>
      <c r="C13" s="17"/>
      <c r="D13" s="18" t="s">
        <v>92</v>
      </c>
      <c r="E13" s="19"/>
      <c r="F13" s="20">
        <v>24</v>
      </c>
      <c r="G13" s="20">
        <v>123</v>
      </c>
      <c r="H13" s="21">
        <v>465418</v>
      </c>
      <c r="I13" s="20">
        <v>19</v>
      </c>
      <c r="J13" s="20">
        <v>83</v>
      </c>
      <c r="K13" s="21">
        <v>204945</v>
      </c>
      <c r="L13" s="20">
        <v>12</v>
      </c>
      <c r="M13" s="20">
        <v>65</v>
      </c>
      <c r="N13" s="21" t="s">
        <v>201</v>
      </c>
    </row>
    <row r="14" spans="1:14" s="57" customFormat="1" ht="11.45" customHeight="1" x14ac:dyDescent="0.15">
      <c r="A14" s="58"/>
      <c r="B14" s="50">
        <v>51</v>
      </c>
      <c r="C14" s="51"/>
      <c r="D14" s="188" t="s">
        <v>5</v>
      </c>
      <c r="E14" s="52"/>
      <c r="F14" s="53">
        <f>SUM(F15:F16)</f>
        <v>187</v>
      </c>
      <c r="G14" s="53">
        <f t="shared" ref="G14:M14" si="4">SUM(G15:G16)</f>
        <v>1930</v>
      </c>
      <c r="H14" s="54">
        <f t="shared" si="4"/>
        <v>25127028</v>
      </c>
      <c r="I14" s="53">
        <f t="shared" si="4"/>
        <v>187</v>
      </c>
      <c r="J14" s="53">
        <f t="shared" si="4"/>
        <v>1830</v>
      </c>
      <c r="K14" s="54">
        <f t="shared" si="4"/>
        <v>25593416</v>
      </c>
      <c r="L14" s="53">
        <f t="shared" si="4"/>
        <v>154</v>
      </c>
      <c r="M14" s="53">
        <f t="shared" si="4"/>
        <v>1485</v>
      </c>
      <c r="N14" s="54">
        <v>23779586</v>
      </c>
    </row>
    <row r="15" spans="1:14" ht="11.45" customHeight="1" x14ac:dyDescent="0.15">
      <c r="A15" s="15"/>
      <c r="B15" s="16">
        <v>511</v>
      </c>
      <c r="C15" s="17"/>
      <c r="D15" s="18" t="s">
        <v>6</v>
      </c>
      <c r="E15" s="19"/>
      <c r="F15" s="20">
        <v>89</v>
      </c>
      <c r="G15" s="20">
        <v>854</v>
      </c>
      <c r="H15" s="21">
        <v>16097701</v>
      </c>
      <c r="I15" s="20">
        <v>96</v>
      </c>
      <c r="J15" s="20">
        <v>849</v>
      </c>
      <c r="K15" s="21">
        <v>11471777</v>
      </c>
      <c r="L15" s="20">
        <v>88</v>
      </c>
      <c r="M15" s="20">
        <v>761</v>
      </c>
      <c r="N15" s="21">
        <v>16690650</v>
      </c>
    </row>
    <row r="16" spans="1:14" ht="11.45" customHeight="1" x14ac:dyDescent="0.15">
      <c r="A16" s="15"/>
      <c r="B16" s="16">
        <v>512</v>
      </c>
      <c r="C16" s="17"/>
      <c r="D16" s="18" t="s">
        <v>7</v>
      </c>
      <c r="E16" s="19"/>
      <c r="F16" s="20">
        <v>98</v>
      </c>
      <c r="G16" s="20">
        <v>1076</v>
      </c>
      <c r="H16" s="21">
        <v>9029327</v>
      </c>
      <c r="I16" s="20">
        <v>91</v>
      </c>
      <c r="J16" s="20">
        <v>981</v>
      </c>
      <c r="K16" s="21">
        <v>14121639</v>
      </c>
      <c r="L16" s="20">
        <v>66</v>
      </c>
      <c r="M16" s="20">
        <v>724</v>
      </c>
      <c r="N16" s="21">
        <v>7088936</v>
      </c>
    </row>
    <row r="17" spans="1:14" s="57" customFormat="1" ht="11.45" customHeight="1" x14ac:dyDescent="0.15">
      <c r="A17" s="58"/>
      <c r="B17" s="50">
        <v>52</v>
      </c>
      <c r="C17" s="51"/>
      <c r="D17" s="129" t="s">
        <v>100</v>
      </c>
      <c r="E17" s="52"/>
      <c r="F17" s="53">
        <f>SUM(F18:F21)</f>
        <v>152</v>
      </c>
      <c r="G17" s="53">
        <f t="shared" ref="G17:M17" si="5">SUM(G18:G21)</f>
        <v>1031</v>
      </c>
      <c r="H17" s="54">
        <f t="shared" si="5"/>
        <v>9830070</v>
      </c>
      <c r="I17" s="53">
        <f t="shared" si="5"/>
        <v>142</v>
      </c>
      <c r="J17" s="53">
        <f t="shared" si="5"/>
        <v>968</v>
      </c>
      <c r="K17" s="54">
        <f t="shared" si="5"/>
        <v>8242628</v>
      </c>
      <c r="L17" s="53">
        <f t="shared" si="5"/>
        <v>139</v>
      </c>
      <c r="M17" s="53">
        <f t="shared" si="5"/>
        <v>1089</v>
      </c>
      <c r="N17" s="54">
        <v>7910877</v>
      </c>
    </row>
    <row r="18" spans="1:14" ht="11.45" customHeight="1" x14ac:dyDescent="0.15">
      <c r="A18" s="15"/>
      <c r="B18" s="16">
        <v>521</v>
      </c>
      <c r="C18" s="17"/>
      <c r="D18" s="18" t="s">
        <v>8</v>
      </c>
      <c r="E18" s="19"/>
      <c r="F18" s="20">
        <v>78</v>
      </c>
      <c r="G18" s="20">
        <v>531</v>
      </c>
      <c r="H18" s="21">
        <v>6073446</v>
      </c>
      <c r="I18" s="20">
        <v>67</v>
      </c>
      <c r="J18" s="20">
        <v>460</v>
      </c>
      <c r="K18" s="21">
        <v>4140409</v>
      </c>
      <c r="L18" s="20">
        <v>69</v>
      </c>
      <c r="M18" s="20">
        <v>672</v>
      </c>
      <c r="N18" s="21">
        <v>4296032</v>
      </c>
    </row>
    <row r="19" spans="1:14" ht="11.45" customHeight="1" x14ac:dyDescent="0.15">
      <c r="A19" s="15"/>
      <c r="B19" s="16">
        <v>522</v>
      </c>
      <c r="C19" s="17"/>
      <c r="D19" s="18" t="s">
        <v>9</v>
      </c>
      <c r="E19" s="19"/>
      <c r="F19" s="20">
        <v>29</v>
      </c>
      <c r="G19" s="20">
        <v>132</v>
      </c>
      <c r="H19" s="21">
        <v>483059</v>
      </c>
      <c r="I19" s="20">
        <v>19</v>
      </c>
      <c r="J19" s="20">
        <v>94</v>
      </c>
      <c r="K19" s="21">
        <v>715032</v>
      </c>
      <c r="L19" s="20">
        <v>30</v>
      </c>
      <c r="M19" s="20">
        <v>121</v>
      </c>
      <c r="N19" s="21">
        <v>814758</v>
      </c>
    </row>
    <row r="20" spans="1:14" ht="11.45" customHeight="1" x14ac:dyDescent="0.15">
      <c r="A20" s="15"/>
      <c r="B20" s="16">
        <v>523</v>
      </c>
      <c r="C20" s="17"/>
      <c r="D20" s="18" t="s">
        <v>10</v>
      </c>
      <c r="E20" s="19"/>
      <c r="F20" s="20">
        <v>35</v>
      </c>
      <c r="G20" s="20">
        <v>300</v>
      </c>
      <c r="H20" s="21">
        <v>3195973</v>
      </c>
      <c r="I20" s="20">
        <v>42</v>
      </c>
      <c r="J20" s="20">
        <v>316</v>
      </c>
      <c r="K20" s="21">
        <v>3234329</v>
      </c>
      <c r="L20" s="20">
        <v>31</v>
      </c>
      <c r="M20" s="20">
        <v>205</v>
      </c>
      <c r="N20" s="21">
        <v>2596008</v>
      </c>
    </row>
    <row r="21" spans="1:14" ht="11.45" customHeight="1" x14ac:dyDescent="0.15">
      <c r="A21" s="15"/>
      <c r="B21" s="16">
        <v>524</v>
      </c>
      <c r="C21" s="17"/>
      <c r="D21" s="18" t="s">
        <v>11</v>
      </c>
      <c r="E21" s="19"/>
      <c r="F21" s="20">
        <v>10</v>
      </c>
      <c r="G21" s="20">
        <v>68</v>
      </c>
      <c r="H21" s="21">
        <v>77592</v>
      </c>
      <c r="I21" s="20">
        <v>14</v>
      </c>
      <c r="J21" s="20">
        <v>98</v>
      </c>
      <c r="K21" s="21">
        <v>152858</v>
      </c>
      <c r="L21" s="20">
        <v>9</v>
      </c>
      <c r="M21" s="20">
        <v>91</v>
      </c>
      <c r="N21" s="21">
        <v>204079</v>
      </c>
    </row>
    <row r="22" spans="1:14" s="57" customFormat="1" ht="11.45" customHeight="1" x14ac:dyDescent="0.15">
      <c r="A22" s="58"/>
      <c r="B22" s="50">
        <v>53</v>
      </c>
      <c r="C22" s="51"/>
      <c r="D22" s="188" t="s">
        <v>12</v>
      </c>
      <c r="E22" s="52"/>
      <c r="F22" s="53">
        <f>SUM(F23:F26)</f>
        <v>211</v>
      </c>
      <c r="G22" s="53">
        <f t="shared" ref="G22:M22" si="6">SUM(G23:G26)</f>
        <v>1498</v>
      </c>
      <c r="H22" s="54">
        <f t="shared" si="6"/>
        <v>7262979</v>
      </c>
      <c r="I22" s="53">
        <f t="shared" si="6"/>
        <v>206</v>
      </c>
      <c r="J22" s="53">
        <f t="shared" si="6"/>
        <v>1479</v>
      </c>
      <c r="K22" s="54">
        <f t="shared" si="6"/>
        <v>7718244</v>
      </c>
      <c r="L22" s="53">
        <f t="shared" si="6"/>
        <v>174</v>
      </c>
      <c r="M22" s="53">
        <f t="shared" si="6"/>
        <v>1259</v>
      </c>
      <c r="N22" s="54">
        <v>6312553</v>
      </c>
    </row>
    <row r="23" spans="1:14" ht="11.45" customHeight="1" x14ac:dyDescent="0.15">
      <c r="A23" s="15"/>
      <c r="B23" s="16">
        <v>531</v>
      </c>
      <c r="C23" s="17"/>
      <c r="D23" s="18" t="s">
        <v>13</v>
      </c>
      <c r="E23" s="19"/>
      <c r="F23" s="20">
        <v>66</v>
      </c>
      <c r="G23" s="20">
        <v>400</v>
      </c>
      <c r="H23" s="21">
        <v>2098336</v>
      </c>
      <c r="I23" s="20">
        <v>71</v>
      </c>
      <c r="J23" s="20">
        <v>414</v>
      </c>
      <c r="K23" s="21">
        <v>2581468</v>
      </c>
      <c r="L23" s="20">
        <v>57</v>
      </c>
      <c r="M23" s="20">
        <v>378</v>
      </c>
      <c r="N23" s="21">
        <v>1953651</v>
      </c>
    </row>
    <row r="24" spans="1:14" ht="11.45" customHeight="1" x14ac:dyDescent="0.15">
      <c r="A24" s="15"/>
      <c r="B24" s="16">
        <v>532</v>
      </c>
      <c r="C24" s="17"/>
      <c r="D24" s="18" t="s">
        <v>14</v>
      </c>
      <c r="E24" s="19"/>
      <c r="F24" s="20">
        <v>53</v>
      </c>
      <c r="G24" s="20">
        <v>452</v>
      </c>
      <c r="H24" s="21">
        <v>1566471</v>
      </c>
      <c r="I24" s="20">
        <v>52</v>
      </c>
      <c r="J24" s="20">
        <v>487</v>
      </c>
      <c r="K24" s="21">
        <v>1781187</v>
      </c>
      <c r="L24" s="20">
        <v>44</v>
      </c>
      <c r="M24" s="20">
        <v>451</v>
      </c>
      <c r="N24" s="21">
        <v>1563070</v>
      </c>
    </row>
    <row r="25" spans="1:14" ht="11.45" customHeight="1" x14ac:dyDescent="0.15">
      <c r="A25" s="15"/>
      <c r="B25" s="16">
        <v>533</v>
      </c>
      <c r="C25" s="17"/>
      <c r="D25" s="18" t="s">
        <v>15</v>
      </c>
      <c r="E25" s="19"/>
      <c r="F25" s="20">
        <v>62</v>
      </c>
      <c r="G25" s="20">
        <v>424</v>
      </c>
      <c r="H25" s="21">
        <v>2357828</v>
      </c>
      <c r="I25" s="20">
        <v>54</v>
      </c>
      <c r="J25" s="20">
        <v>384</v>
      </c>
      <c r="K25" s="21">
        <v>2097284</v>
      </c>
      <c r="L25" s="20">
        <v>48</v>
      </c>
      <c r="M25" s="20">
        <v>267</v>
      </c>
      <c r="N25" s="21">
        <v>1508506</v>
      </c>
    </row>
    <row r="26" spans="1:14" ht="11.45" customHeight="1" x14ac:dyDescent="0.15">
      <c r="A26" s="15"/>
      <c r="B26" s="16">
        <v>539</v>
      </c>
      <c r="C26" s="17"/>
      <c r="D26" s="18" t="s">
        <v>93</v>
      </c>
      <c r="E26" s="19"/>
      <c r="F26" s="20">
        <v>30</v>
      </c>
      <c r="G26" s="20">
        <v>222</v>
      </c>
      <c r="H26" s="21">
        <v>1240344</v>
      </c>
      <c r="I26" s="20">
        <v>29</v>
      </c>
      <c r="J26" s="20">
        <v>194</v>
      </c>
      <c r="K26" s="21">
        <v>1258305</v>
      </c>
      <c r="L26" s="20">
        <v>25</v>
      </c>
      <c r="M26" s="20">
        <v>163</v>
      </c>
      <c r="N26" s="21">
        <v>1287326</v>
      </c>
    </row>
    <row r="27" spans="1:14" s="57" customFormat="1" ht="11.45" customHeight="1" x14ac:dyDescent="0.15">
      <c r="A27" s="58"/>
      <c r="B27" s="50">
        <v>54</v>
      </c>
      <c r="C27" s="51"/>
      <c r="D27" s="188" t="s">
        <v>16</v>
      </c>
      <c r="E27" s="51"/>
      <c r="F27" s="53">
        <f>SUM(F28:F30)</f>
        <v>146</v>
      </c>
      <c r="G27" s="53">
        <f t="shared" ref="G27:M27" si="7">SUM(G28:G30)</f>
        <v>1240</v>
      </c>
      <c r="H27" s="54">
        <f t="shared" si="7"/>
        <v>9092360</v>
      </c>
      <c r="I27" s="53">
        <f t="shared" si="7"/>
        <v>145</v>
      </c>
      <c r="J27" s="53">
        <f t="shared" si="7"/>
        <v>1070</v>
      </c>
      <c r="K27" s="54">
        <f t="shared" si="7"/>
        <v>8359204</v>
      </c>
      <c r="L27" s="53">
        <f t="shared" si="7"/>
        <v>121</v>
      </c>
      <c r="M27" s="53">
        <f t="shared" si="7"/>
        <v>856</v>
      </c>
      <c r="N27" s="54" t="s">
        <v>201</v>
      </c>
    </row>
    <row r="28" spans="1:14" ht="11.45" customHeight="1" x14ac:dyDescent="0.15">
      <c r="A28" s="15"/>
      <c r="B28" s="16">
        <v>541</v>
      </c>
      <c r="C28" s="19"/>
      <c r="D28" s="18" t="s">
        <v>17</v>
      </c>
      <c r="E28" s="19"/>
      <c r="F28" s="20">
        <v>22</v>
      </c>
      <c r="G28" s="20">
        <v>123</v>
      </c>
      <c r="H28" s="21">
        <v>451467</v>
      </c>
      <c r="I28" s="20">
        <v>18</v>
      </c>
      <c r="J28" s="20">
        <v>88</v>
      </c>
      <c r="K28" s="21">
        <v>349821</v>
      </c>
      <c r="L28" s="20">
        <v>14</v>
      </c>
      <c r="M28" s="20">
        <v>74</v>
      </c>
      <c r="N28" s="21" t="s">
        <v>201</v>
      </c>
    </row>
    <row r="29" spans="1:14" ht="11.45" customHeight="1" x14ac:dyDescent="0.15">
      <c r="A29" s="15"/>
      <c r="B29" s="16">
        <v>542</v>
      </c>
      <c r="C29" s="19"/>
      <c r="D29" s="18" t="s">
        <v>18</v>
      </c>
      <c r="E29" s="19"/>
      <c r="F29" s="20">
        <v>51</v>
      </c>
      <c r="G29" s="20">
        <v>530</v>
      </c>
      <c r="H29" s="21">
        <v>4083139</v>
      </c>
      <c r="I29" s="20">
        <v>52</v>
      </c>
      <c r="J29" s="20">
        <v>499</v>
      </c>
      <c r="K29" s="21">
        <v>3657819</v>
      </c>
      <c r="L29" s="20">
        <v>39</v>
      </c>
      <c r="M29" s="20">
        <v>336</v>
      </c>
      <c r="N29" s="21">
        <v>3302208</v>
      </c>
    </row>
    <row r="30" spans="1:14" ht="11.45" customHeight="1" x14ac:dyDescent="0.15">
      <c r="A30" s="15"/>
      <c r="B30" s="16">
        <v>549</v>
      </c>
      <c r="C30" s="19"/>
      <c r="D30" s="18" t="s">
        <v>19</v>
      </c>
      <c r="E30" s="19"/>
      <c r="F30" s="20">
        <v>73</v>
      </c>
      <c r="G30" s="20">
        <v>587</v>
      </c>
      <c r="H30" s="21">
        <v>4557754</v>
      </c>
      <c r="I30" s="20">
        <v>75</v>
      </c>
      <c r="J30" s="20">
        <v>483</v>
      </c>
      <c r="K30" s="21">
        <v>4351564</v>
      </c>
      <c r="L30" s="20">
        <v>68</v>
      </c>
      <c r="M30" s="20">
        <v>446</v>
      </c>
      <c r="N30" s="21" t="s">
        <v>201</v>
      </c>
    </row>
    <row r="31" spans="1:14" ht="3" customHeight="1" x14ac:dyDescent="0.15">
      <c r="A31" s="15"/>
      <c r="B31" s="16"/>
      <c r="C31" s="19"/>
      <c r="D31" s="18"/>
      <c r="E31" s="19"/>
      <c r="F31" s="20"/>
      <c r="G31" s="20"/>
      <c r="H31" s="21"/>
      <c r="I31" s="20"/>
      <c r="J31" s="20"/>
      <c r="K31" s="21"/>
      <c r="L31" s="20"/>
      <c r="M31" s="20"/>
      <c r="N31" s="21"/>
    </row>
    <row r="32" spans="1:14" s="57" customFormat="1" ht="11.45" customHeight="1" x14ac:dyDescent="0.15">
      <c r="A32" s="83"/>
      <c r="B32" s="397" t="s">
        <v>149</v>
      </c>
      <c r="C32" s="397"/>
      <c r="D32" s="397"/>
      <c r="E32" s="84"/>
      <c r="F32" s="55">
        <f>SUM(F33,F36,F42,F51,F54,F58)</f>
        <v>1936</v>
      </c>
      <c r="G32" s="55">
        <f t="shared" ref="G32:M32" si="8">SUM(G33,G36,G42,G51,G54,G58)</f>
        <v>14110</v>
      </c>
      <c r="H32" s="54">
        <f t="shared" si="8"/>
        <v>21879711</v>
      </c>
      <c r="I32" s="55">
        <f t="shared" si="8"/>
        <v>1844</v>
      </c>
      <c r="J32" s="55">
        <f t="shared" si="8"/>
        <v>13228</v>
      </c>
      <c r="K32" s="54">
        <f t="shared" si="8"/>
        <v>21210268</v>
      </c>
      <c r="L32" s="55">
        <f t="shared" si="8"/>
        <v>1573</v>
      </c>
      <c r="M32" s="55">
        <f t="shared" si="8"/>
        <v>11422</v>
      </c>
      <c r="N32" s="54">
        <v>18721195</v>
      </c>
    </row>
    <row r="33" spans="1:14" s="57" customFormat="1" ht="11.45" customHeight="1" x14ac:dyDescent="0.15">
      <c r="A33" s="58"/>
      <c r="B33" s="50">
        <v>55</v>
      </c>
      <c r="C33" s="51"/>
      <c r="D33" s="188" t="s">
        <v>20</v>
      </c>
      <c r="E33" s="51"/>
      <c r="F33" s="55">
        <f>SUM(F34:F35)</f>
        <v>11</v>
      </c>
      <c r="G33" s="55">
        <f t="shared" ref="G33:M33" si="9">SUM(G34:G35)</f>
        <v>1147</v>
      </c>
      <c r="H33" s="54">
        <f t="shared" si="9"/>
        <v>2543959</v>
      </c>
      <c r="I33" s="55">
        <f t="shared" si="9"/>
        <v>13</v>
      </c>
      <c r="J33" s="55">
        <f t="shared" si="9"/>
        <v>922</v>
      </c>
      <c r="K33" s="54">
        <f t="shared" si="9"/>
        <v>1912021</v>
      </c>
      <c r="L33" s="55">
        <f t="shared" si="9"/>
        <v>6</v>
      </c>
      <c r="M33" s="55">
        <f t="shared" si="9"/>
        <v>617</v>
      </c>
      <c r="N33" s="54">
        <v>1015581</v>
      </c>
    </row>
    <row r="34" spans="1:14" ht="11.45" customHeight="1" x14ac:dyDescent="0.15">
      <c r="A34" s="15"/>
      <c r="B34" s="16">
        <v>551</v>
      </c>
      <c r="C34" s="17"/>
      <c r="D34" s="18" t="s">
        <v>94</v>
      </c>
      <c r="E34" s="19"/>
      <c r="F34" s="20">
        <v>5</v>
      </c>
      <c r="G34" s="20">
        <v>1123</v>
      </c>
      <c r="H34" s="21">
        <v>2500305</v>
      </c>
      <c r="I34" s="20">
        <v>3</v>
      </c>
      <c r="J34" s="20">
        <v>850</v>
      </c>
      <c r="K34" s="21">
        <v>1853294</v>
      </c>
      <c r="L34" s="20">
        <v>2</v>
      </c>
      <c r="M34" s="20">
        <v>592</v>
      </c>
      <c r="N34" s="21" t="s">
        <v>201</v>
      </c>
    </row>
    <row r="35" spans="1:14" ht="11.45" customHeight="1" x14ac:dyDescent="0.15">
      <c r="A35" s="15"/>
      <c r="B35" s="16">
        <v>559</v>
      </c>
      <c r="C35" s="17"/>
      <c r="D35" s="18" t="s">
        <v>95</v>
      </c>
      <c r="E35" s="22"/>
      <c r="F35" s="20">
        <v>6</v>
      </c>
      <c r="G35" s="20">
        <v>24</v>
      </c>
      <c r="H35" s="21">
        <v>43654</v>
      </c>
      <c r="I35" s="20">
        <v>10</v>
      </c>
      <c r="J35" s="20">
        <v>72</v>
      </c>
      <c r="K35" s="21">
        <v>58727</v>
      </c>
      <c r="L35" s="20">
        <v>4</v>
      </c>
      <c r="M35" s="20">
        <v>25</v>
      </c>
      <c r="N35" s="21" t="s">
        <v>201</v>
      </c>
    </row>
    <row r="36" spans="1:14" s="57" customFormat="1" ht="11.45" customHeight="1" x14ac:dyDescent="0.15">
      <c r="A36" s="58"/>
      <c r="B36" s="50">
        <v>56</v>
      </c>
      <c r="C36" s="51"/>
      <c r="D36" s="188" t="s">
        <v>21</v>
      </c>
      <c r="E36" s="51"/>
      <c r="F36" s="55">
        <f>SUM(F37:F41)</f>
        <v>264</v>
      </c>
      <c r="G36" s="55">
        <f t="shared" ref="G36:M36" si="10">SUM(G37:G41)</f>
        <v>991</v>
      </c>
      <c r="H36" s="54">
        <f t="shared" si="10"/>
        <v>1193865</v>
      </c>
      <c r="I36" s="55">
        <f t="shared" si="10"/>
        <v>242</v>
      </c>
      <c r="J36" s="55">
        <f t="shared" si="10"/>
        <v>935</v>
      </c>
      <c r="K36" s="54">
        <f t="shared" si="10"/>
        <v>1157222</v>
      </c>
      <c r="L36" s="55">
        <f t="shared" si="10"/>
        <v>198</v>
      </c>
      <c r="M36" s="55">
        <f t="shared" si="10"/>
        <v>772</v>
      </c>
      <c r="N36" s="54">
        <v>1022924</v>
      </c>
    </row>
    <row r="37" spans="1:14" ht="11.45" customHeight="1" x14ac:dyDescent="0.15">
      <c r="A37" s="15"/>
      <c r="B37" s="16">
        <v>561</v>
      </c>
      <c r="C37" s="17"/>
      <c r="D37" s="18" t="s">
        <v>22</v>
      </c>
      <c r="E37" s="19"/>
      <c r="F37" s="20">
        <v>54</v>
      </c>
      <c r="G37" s="20">
        <v>195</v>
      </c>
      <c r="H37" s="21">
        <v>232691</v>
      </c>
      <c r="I37" s="20">
        <v>41</v>
      </c>
      <c r="J37" s="20">
        <v>141</v>
      </c>
      <c r="K37" s="21">
        <v>154875</v>
      </c>
      <c r="L37" s="20">
        <v>31</v>
      </c>
      <c r="M37" s="20">
        <v>88</v>
      </c>
      <c r="N37" s="21">
        <v>72585</v>
      </c>
    </row>
    <row r="38" spans="1:14" ht="11.45" customHeight="1" x14ac:dyDescent="0.15">
      <c r="A38" s="15"/>
      <c r="B38" s="16">
        <v>562</v>
      </c>
      <c r="C38" s="19"/>
      <c r="D38" s="18" t="s">
        <v>23</v>
      </c>
      <c r="E38" s="19"/>
      <c r="F38" s="20">
        <v>37</v>
      </c>
      <c r="G38" s="20">
        <v>125</v>
      </c>
      <c r="H38" s="21">
        <v>158274</v>
      </c>
      <c r="I38" s="20">
        <v>42</v>
      </c>
      <c r="J38" s="20">
        <v>157</v>
      </c>
      <c r="K38" s="21">
        <v>201594</v>
      </c>
      <c r="L38" s="20">
        <v>32</v>
      </c>
      <c r="M38" s="20">
        <v>107</v>
      </c>
      <c r="N38" s="21">
        <v>142063</v>
      </c>
    </row>
    <row r="39" spans="1:14" ht="11.45" customHeight="1" x14ac:dyDescent="0.15">
      <c r="A39" s="15"/>
      <c r="B39" s="16">
        <v>563</v>
      </c>
      <c r="C39" s="19"/>
      <c r="D39" s="18" t="s">
        <v>24</v>
      </c>
      <c r="E39" s="19"/>
      <c r="F39" s="20">
        <v>113</v>
      </c>
      <c r="G39" s="20">
        <v>401</v>
      </c>
      <c r="H39" s="21">
        <v>474627</v>
      </c>
      <c r="I39" s="20">
        <v>105</v>
      </c>
      <c r="J39" s="20">
        <v>390</v>
      </c>
      <c r="K39" s="21">
        <v>528388</v>
      </c>
      <c r="L39" s="20">
        <v>85</v>
      </c>
      <c r="M39" s="20">
        <v>369</v>
      </c>
      <c r="N39" s="21">
        <v>596129</v>
      </c>
    </row>
    <row r="40" spans="1:14" ht="11.45" customHeight="1" x14ac:dyDescent="0.15">
      <c r="A40" s="15"/>
      <c r="B40" s="16">
        <v>564</v>
      </c>
      <c r="C40" s="19"/>
      <c r="D40" s="18" t="s">
        <v>25</v>
      </c>
      <c r="E40" s="19"/>
      <c r="F40" s="20">
        <v>16</v>
      </c>
      <c r="G40" s="20">
        <v>63</v>
      </c>
      <c r="H40" s="21">
        <v>78485</v>
      </c>
      <c r="I40" s="20">
        <v>20</v>
      </c>
      <c r="J40" s="20">
        <v>72</v>
      </c>
      <c r="K40" s="21">
        <v>82380</v>
      </c>
      <c r="L40" s="20">
        <v>11</v>
      </c>
      <c r="M40" s="20">
        <v>48</v>
      </c>
      <c r="N40" s="21">
        <v>62168</v>
      </c>
    </row>
    <row r="41" spans="1:14" ht="11.45" customHeight="1" x14ac:dyDescent="0.15">
      <c r="A41" s="15"/>
      <c r="B41" s="16">
        <v>569</v>
      </c>
      <c r="C41" s="19"/>
      <c r="D41" s="116" t="s">
        <v>96</v>
      </c>
      <c r="E41" s="19"/>
      <c r="F41" s="20">
        <v>44</v>
      </c>
      <c r="G41" s="20">
        <v>207</v>
      </c>
      <c r="H41" s="21">
        <v>249788</v>
      </c>
      <c r="I41" s="20">
        <v>34</v>
      </c>
      <c r="J41" s="20">
        <v>175</v>
      </c>
      <c r="K41" s="21">
        <v>189985</v>
      </c>
      <c r="L41" s="20">
        <v>39</v>
      </c>
      <c r="M41" s="20">
        <v>160</v>
      </c>
      <c r="N41" s="21">
        <v>149979</v>
      </c>
    </row>
    <row r="42" spans="1:14" s="57" customFormat="1" ht="11.45" customHeight="1" x14ac:dyDescent="0.15">
      <c r="A42" s="58"/>
      <c r="B42" s="50">
        <v>57</v>
      </c>
      <c r="C42" s="51"/>
      <c r="D42" s="188" t="s">
        <v>26</v>
      </c>
      <c r="E42" s="51"/>
      <c r="F42" s="55">
        <f>SUM(F43:F50)</f>
        <v>627</v>
      </c>
      <c r="G42" s="55">
        <f t="shared" ref="G42:M42" si="11">SUM(G43:G50)</f>
        <v>5309</v>
      </c>
      <c r="H42" s="48">
        <f t="shared" si="11"/>
        <v>7298361</v>
      </c>
      <c r="I42" s="55">
        <f t="shared" si="11"/>
        <v>608</v>
      </c>
      <c r="J42" s="55">
        <f t="shared" si="11"/>
        <v>5333</v>
      </c>
      <c r="K42" s="48">
        <f t="shared" si="11"/>
        <v>7204383</v>
      </c>
      <c r="L42" s="55">
        <f t="shared" si="11"/>
        <v>527</v>
      </c>
      <c r="M42" s="55">
        <f t="shared" si="11"/>
        <v>4643</v>
      </c>
      <c r="N42" s="48">
        <v>6683625</v>
      </c>
    </row>
    <row r="43" spans="1:14" ht="11.45" customHeight="1" x14ac:dyDescent="0.15">
      <c r="A43" s="15"/>
      <c r="B43" s="16">
        <v>571</v>
      </c>
      <c r="C43" s="19"/>
      <c r="D43" s="18" t="s">
        <v>27</v>
      </c>
      <c r="E43" s="19"/>
      <c r="F43" s="20">
        <v>88</v>
      </c>
      <c r="G43" s="20">
        <v>1863</v>
      </c>
      <c r="H43" s="21">
        <v>3412817</v>
      </c>
      <c r="I43" s="20">
        <v>76</v>
      </c>
      <c r="J43" s="20">
        <v>1353</v>
      </c>
      <c r="K43" s="21">
        <v>2741482</v>
      </c>
      <c r="L43" s="20">
        <v>72</v>
      </c>
      <c r="M43" s="20">
        <v>1604</v>
      </c>
      <c r="N43" s="21">
        <v>3509622</v>
      </c>
    </row>
    <row r="44" spans="1:14" ht="11.45" customHeight="1" x14ac:dyDescent="0.15">
      <c r="A44" s="15"/>
      <c r="B44" s="16">
        <v>572</v>
      </c>
      <c r="C44" s="19"/>
      <c r="D44" s="18" t="s">
        <v>28</v>
      </c>
      <c r="E44" s="19"/>
      <c r="F44" s="20">
        <v>43</v>
      </c>
      <c r="G44" s="20">
        <v>190</v>
      </c>
      <c r="H44" s="21">
        <v>578989</v>
      </c>
      <c r="I44" s="20">
        <v>46</v>
      </c>
      <c r="J44" s="20">
        <v>194</v>
      </c>
      <c r="K44" s="21">
        <v>521605</v>
      </c>
      <c r="L44" s="20">
        <v>34</v>
      </c>
      <c r="M44" s="20">
        <v>152</v>
      </c>
      <c r="N44" s="21">
        <v>350104</v>
      </c>
    </row>
    <row r="45" spans="1:14" ht="11.45" customHeight="1" x14ac:dyDescent="0.15">
      <c r="A45" s="15"/>
      <c r="B45" s="16">
        <v>573</v>
      </c>
      <c r="C45" s="19"/>
      <c r="D45" s="18" t="s">
        <v>29</v>
      </c>
      <c r="E45" s="19"/>
      <c r="F45" s="20">
        <v>12</v>
      </c>
      <c r="G45" s="20">
        <v>39</v>
      </c>
      <c r="H45" s="21">
        <v>39221</v>
      </c>
      <c r="I45" s="20">
        <v>10</v>
      </c>
      <c r="J45" s="20">
        <v>28</v>
      </c>
      <c r="K45" s="21">
        <v>28402</v>
      </c>
      <c r="L45" s="20">
        <v>7</v>
      </c>
      <c r="M45" s="20">
        <v>18</v>
      </c>
      <c r="N45" s="21">
        <v>17305</v>
      </c>
    </row>
    <row r="46" spans="1:14" ht="11.45" customHeight="1" x14ac:dyDescent="0.15">
      <c r="A46" s="15"/>
      <c r="B46" s="16">
        <v>574</v>
      </c>
      <c r="C46" s="19"/>
      <c r="D46" s="18" t="s">
        <v>30</v>
      </c>
      <c r="E46" s="19"/>
      <c r="F46" s="20">
        <v>62</v>
      </c>
      <c r="G46" s="20">
        <v>270</v>
      </c>
      <c r="H46" s="21">
        <v>511469</v>
      </c>
      <c r="I46" s="20">
        <v>56</v>
      </c>
      <c r="J46" s="20">
        <v>260</v>
      </c>
      <c r="K46" s="21">
        <v>541115</v>
      </c>
      <c r="L46" s="20">
        <v>47</v>
      </c>
      <c r="M46" s="20">
        <v>251</v>
      </c>
      <c r="N46" s="21">
        <v>453866</v>
      </c>
    </row>
    <row r="47" spans="1:14" ht="11.45" customHeight="1" x14ac:dyDescent="0.15">
      <c r="A47" s="15"/>
      <c r="B47" s="16">
        <v>575</v>
      </c>
      <c r="C47" s="19"/>
      <c r="D47" s="18" t="s">
        <v>31</v>
      </c>
      <c r="E47" s="19"/>
      <c r="F47" s="20">
        <v>23</v>
      </c>
      <c r="G47" s="20">
        <v>98</v>
      </c>
      <c r="H47" s="21">
        <v>123373</v>
      </c>
      <c r="I47" s="20">
        <v>23</v>
      </c>
      <c r="J47" s="20">
        <v>77</v>
      </c>
      <c r="K47" s="21">
        <v>113942</v>
      </c>
      <c r="L47" s="20">
        <v>16</v>
      </c>
      <c r="M47" s="20">
        <v>44</v>
      </c>
      <c r="N47" s="21">
        <v>50893</v>
      </c>
    </row>
    <row r="48" spans="1:14" ht="11.45" customHeight="1" x14ac:dyDescent="0.15">
      <c r="A48" s="15"/>
      <c r="B48" s="16">
        <v>576</v>
      </c>
      <c r="C48" s="19"/>
      <c r="D48" s="18" t="s">
        <v>32</v>
      </c>
      <c r="E48" s="19"/>
      <c r="F48" s="20">
        <v>92</v>
      </c>
      <c r="G48" s="20">
        <v>512</v>
      </c>
      <c r="H48" s="21">
        <v>386983</v>
      </c>
      <c r="I48" s="20">
        <v>98</v>
      </c>
      <c r="J48" s="20">
        <v>514</v>
      </c>
      <c r="K48" s="21">
        <v>419128</v>
      </c>
      <c r="L48" s="20">
        <v>98</v>
      </c>
      <c r="M48" s="20">
        <v>481</v>
      </c>
      <c r="N48" s="21">
        <v>386526</v>
      </c>
    </row>
    <row r="49" spans="1:14" ht="11.45" customHeight="1" x14ac:dyDescent="0.15">
      <c r="A49" s="15"/>
      <c r="B49" s="16">
        <v>577</v>
      </c>
      <c r="C49" s="19"/>
      <c r="D49" s="18" t="s">
        <v>33</v>
      </c>
      <c r="E49" s="19"/>
      <c r="F49" s="20">
        <v>27</v>
      </c>
      <c r="G49" s="20">
        <v>89</v>
      </c>
      <c r="H49" s="21">
        <v>197670</v>
      </c>
      <c r="I49" s="20">
        <v>23</v>
      </c>
      <c r="J49" s="20">
        <v>90</v>
      </c>
      <c r="K49" s="21">
        <v>281155</v>
      </c>
      <c r="L49" s="20">
        <v>19</v>
      </c>
      <c r="M49" s="20">
        <v>64</v>
      </c>
      <c r="N49" s="21">
        <v>126903</v>
      </c>
    </row>
    <row r="50" spans="1:14" ht="11.45" customHeight="1" x14ac:dyDescent="0.15">
      <c r="A50" s="15"/>
      <c r="B50" s="16">
        <v>579</v>
      </c>
      <c r="C50" s="19"/>
      <c r="D50" s="18" t="s">
        <v>97</v>
      </c>
      <c r="E50" s="19"/>
      <c r="F50" s="20">
        <v>280</v>
      </c>
      <c r="G50" s="20">
        <v>2248</v>
      </c>
      <c r="H50" s="21">
        <v>2047839</v>
      </c>
      <c r="I50" s="20">
        <v>276</v>
      </c>
      <c r="J50" s="20">
        <v>2817</v>
      </c>
      <c r="K50" s="21">
        <v>2557554</v>
      </c>
      <c r="L50" s="20">
        <v>234</v>
      </c>
      <c r="M50" s="20">
        <v>2029</v>
      </c>
      <c r="N50" s="21">
        <v>1788406</v>
      </c>
    </row>
    <row r="51" spans="1:14" s="57" customFormat="1" ht="11.45" customHeight="1" x14ac:dyDescent="0.15">
      <c r="A51" s="58"/>
      <c r="B51" s="50">
        <v>58</v>
      </c>
      <c r="C51" s="51"/>
      <c r="D51" s="188" t="s">
        <v>34</v>
      </c>
      <c r="E51" s="51"/>
      <c r="F51" s="55">
        <f>SUM(F52:F53)</f>
        <v>157</v>
      </c>
      <c r="G51" s="55">
        <f t="shared" ref="G51:M51" si="12">SUM(G52:G53)</f>
        <v>1268</v>
      </c>
      <c r="H51" s="54">
        <f t="shared" si="12"/>
        <v>3526213</v>
      </c>
      <c r="I51" s="55">
        <f t="shared" si="12"/>
        <v>149</v>
      </c>
      <c r="J51" s="55">
        <f t="shared" si="12"/>
        <v>1105</v>
      </c>
      <c r="K51" s="54">
        <f t="shared" si="12"/>
        <v>3255712</v>
      </c>
      <c r="L51" s="55">
        <f t="shared" si="12"/>
        <v>125</v>
      </c>
      <c r="M51" s="55">
        <f t="shared" si="12"/>
        <v>1093</v>
      </c>
      <c r="N51" s="54">
        <v>2740109</v>
      </c>
    </row>
    <row r="52" spans="1:14" ht="11.45" customHeight="1" x14ac:dyDescent="0.15">
      <c r="A52" s="15"/>
      <c r="B52" s="16">
        <v>581</v>
      </c>
      <c r="C52" s="17"/>
      <c r="D52" s="18" t="s">
        <v>35</v>
      </c>
      <c r="E52" s="19"/>
      <c r="F52" s="20">
        <v>138</v>
      </c>
      <c r="G52" s="20">
        <v>1234</v>
      </c>
      <c r="H52" s="21">
        <v>3515904</v>
      </c>
      <c r="I52" s="20">
        <v>130</v>
      </c>
      <c r="J52" s="20">
        <v>1072</v>
      </c>
      <c r="K52" s="21">
        <v>3246052</v>
      </c>
      <c r="L52" s="20">
        <v>108</v>
      </c>
      <c r="M52" s="20">
        <v>1062</v>
      </c>
      <c r="N52" s="21">
        <v>2733830</v>
      </c>
    </row>
    <row r="53" spans="1:14" ht="11.45" customHeight="1" x14ac:dyDescent="0.15">
      <c r="A53" s="15"/>
      <c r="B53" s="16">
        <v>582</v>
      </c>
      <c r="C53" s="19"/>
      <c r="D53" s="18" t="s">
        <v>36</v>
      </c>
      <c r="E53" s="19"/>
      <c r="F53" s="20">
        <v>19</v>
      </c>
      <c r="G53" s="20">
        <v>34</v>
      </c>
      <c r="H53" s="21">
        <v>10309</v>
      </c>
      <c r="I53" s="20">
        <v>19</v>
      </c>
      <c r="J53" s="20">
        <v>33</v>
      </c>
      <c r="K53" s="21">
        <v>9660</v>
      </c>
      <c r="L53" s="20">
        <v>17</v>
      </c>
      <c r="M53" s="20">
        <v>31</v>
      </c>
      <c r="N53" s="21">
        <v>6279</v>
      </c>
    </row>
    <row r="54" spans="1:14" s="57" customFormat="1" ht="11.45" customHeight="1" x14ac:dyDescent="0.15">
      <c r="A54" s="58"/>
      <c r="B54" s="50">
        <v>59</v>
      </c>
      <c r="C54" s="51"/>
      <c r="D54" s="131" t="s">
        <v>98</v>
      </c>
      <c r="E54" s="51"/>
      <c r="F54" s="55">
        <f>SUM(F55:F57)</f>
        <v>154</v>
      </c>
      <c r="G54" s="55">
        <f t="shared" ref="G54:M54" si="13">SUM(G55:G57)</f>
        <v>578</v>
      </c>
      <c r="H54" s="54">
        <f t="shared" si="13"/>
        <v>957250</v>
      </c>
      <c r="I54" s="55">
        <f t="shared" si="13"/>
        <v>143</v>
      </c>
      <c r="J54" s="55">
        <f t="shared" si="13"/>
        <v>517</v>
      </c>
      <c r="K54" s="54">
        <f t="shared" si="13"/>
        <v>950400</v>
      </c>
      <c r="L54" s="55">
        <f t="shared" si="13"/>
        <v>113</v>
      </c>
      <c r="M54" s="55">
        <f t="shared" si="13"/>
        <v>395</v>
      </c>
      <c r="N54" s="54">
        <v>784919</v>
      </c>
    </row>
    <row r="55" spans="1:14" ht="11.45" customHeight="1" x14ac:dyDescent="0.15">
      <c r="A55" s="15"/>
      <c r="B55" s="16">
        <v>591</v>
      </c>
      <c r="C55" s="17"/>
      <c r="D55" s="18" t="s">
        <v>37</v>
      </c>
      <c r="E55" s="19"/>
      <c r="F55" s="20">
        <v>31</v>
      </c>
      <c r="G55" s="20">
        <v>120</v>
      </c>
      <c r="H55" s="21">
        <v>255895</v>
      </c>
      <c r="I55" s="20">
        <v>26</v>
      </c>
      <c r="J55" s="20">
        <v>83</v>
      </c>
      <c r="K55" s="21">
        <v>154584</v>
      </c>
      <c r="L55" s="20">
        <v>21</v>
      </c>
      <c r="M55" s="20">
        <v>68</v>
      </c>
      <c r="N55" s="21">
        <v>83850</v>
      </c>
    </row>
    <row r="56" spans="1:14" ht="11.45" customHeight="1" x14ac:dyDescent="0.15">
      <c r="A56" s="15"/>
      <c r="B56" s="16">
        <v>592</v>
      </c>
      <c r="C56" s="19"/>
      <c r="D56" s="18" t="s">
        <v>38</v>
      </c>
      <c r="E56" s="19"/>
      <c r="F56" s="20">
        <v>99</v>
      </c>
      <c r="G56" s="20">
        <v>371</v>
      </c>
      <c r="H56" s="21">
        <v>607097</v>
      </c>
      <c r="I56" s="20">
        <v>86</v>
      </c>
      <c r="J56" s="20">
        <v>294</v>
      </c>
      <c r="K56" s="21">
        <v>630654</v>
      </c>
      <c r="L56" s="20">
        <v>69</v>
      </c>
      <c r="M56" s="20">
        <v>238</v>
      </c>
      <c r="N56" s="21">
        <v>594745</v>
      </c>
    </row>
    <row r="57" spans="1:14" ht="11.45" customHeight="1" x14ac:dyDescent="0.15">
      <c r="A57" s="15"/>
      <c r="B57" s="16">
        <v>599</v>
      </c>
      <c r="C57" s="19"/>
      <c r="D57" s="18" t="s">
        <v>101</v>
      </c>
      <c r="E57" s="19"/>
      <c r="F57" s="20">
        <v>24</v>
      </c>
      <c r="G57" s="20">
        <v>87</v>
      </c>
      <c r="H57" s="21">
        <v>94258</v>
      </c>
      <c r="I57" s="20">
        <v>31</v>
      </c>
      <c r="J57" s="20">
        <v>140</v>
      </c>
      <c r="K57" s="21">
        <v>165162</v>
      </c>
      <c r="L57" s="20">
        <v>23</v>
      </c>
      <c r="M57" s="20">
        <v>89</v>
      </c>
      <c r="N57" s="21">
        <v>106324</v>
      </c>
    </row>
    <row r="58" spans="1:14" s="57" customFormat="1" ht="11.45" customHeight="1" x14ac:dyDescent="0.15">
      <c r="A58" s="58"/>
      <c r="B58" s="50">
        <v>60</v>
      </c>
      <c r="C58" s="51"/>
      <c r="D58" s="188" t="s">
        <v>39</v>
      </c>
      <c r="E58" s="52"/>
      <c r="F58" s="55">
        <f>SUM(F59:F66)</f>
        <v>723</v>
      </c>
      <c r="G58" s="55">
        <f t="shared" ref="G58:M58" si="14">SUM(G59:G66)</f>
        <v>4817</v>
      </c>
      <c r="H58" s="48">
        <f t="shared" si="14"/>
        <v>6360063</v>
      </c>
      <c r="I58" s="55">
        <f t="shared" si="14"/>
        <v>689</v>
      </c>
      <c r="J58" s="55">
        <f t="shared" si="14"/>
        <v>4416</v>
      </c>
      <c r="K58" s="48">
        <f t="shared" si="14"/>
        <v>6730530</v>
      </c>
      <c r="L58" s="55">
        <f t="shared" si="14"/>
        <v>604</v>
      </c>
      <c r="M58" s="55">
        <f t="shared" si="14"/>
        <v>3902</v>
      </c>
      <c r="N58" s="48">
        <v>6474037</v>
      </c>
    </row>
    <row r="59" spans="1:14" ht="11.45" customHeight="1" x14ac:dyDescent="0.15">
      <c r="A59" s="15"/>
      <c r="B59" s="16">
        <v>601</v>
      </c>
      <c r="C59" s="19"/>
      <c r="D59" s="18" t="s">
        <v>40</v>
      </c>
      <c r="E59" s="19"/>
      <c r="F59" s="20">
        <v>134</v>
      </c>
      <c r="G59" s="20">
        <v>630</v>
      </c>
      <c r="H59" s="21">
        <v>952485</v>
      </c>
      <c r="I59" s="20">
        <v>136</v>
      </c>
      <c r="J59" s="20">
        <v>747</v>
      </c>
      <c r="K59" s="21">
        <v>1574884</v>
      </c>
      <c r="L59" s="20">
        <v>118</v>
      </c>
      <c r="M59" s="20">
        <v>689</v>
      </c>
      <c r="N59" s="21">
        <v>1620109</v>
      </c>
    </row>
    <row r="60" spans="1:14" ht="11.45" customHeight="1" x14ac:dyDescent="0.15">
      <c r="A60" s="15"/>
      <c r="B60" s="16">
        <v>602</v>
      </c>
      <c r="C60" s="19"/>
      <c r="D60" s="18" t="s">
        <v>41</v>
      </c>
      <c r="E60" s="19"/>
      <c r="F60" s="20">
        <v>8</v>
      </c>
      <c r="G60" s="20">
        <v>34</v>
      </c>
      <c r="H60" s="21">
        <v>37624</v>
      </c>
      <c r="I60" s="20">
        <v>9</v>
      </c>
      <c r="J60" s="20">
        <v>30</v>
      </c>
      <c r="K60" s="21">
        <v>299754</v>
      </c>
      <c r="L60" s="20">
        <v>9</v>
      </c>
      <c r="M60" s="20">
        <v>27</v>
      </c>
      <c r="N60" s="21">
        <v>270936</v>
      </c>
    </row>
    <row r="61" spans="1:14" ht="11.45" customHeight="1" x14ac:dyDescent="0.15">
      <c r="A61" s="15"/>
      <c r="B61" s="16">
        <v>603</v>
      </c>
      <c r="C61" s="17"/>
      <c r="D61" s="18" t="s">
        <v>42</v>
      </c>
      <c r="E61" s="19"/>
      <c r="F61" s="20">
        <v>137</v>
      </c>
      <c r="G61" s="20">
        <v>757</v>
      </c>
      <c r="H61" s="21">
        <v>2554011</v>
      </c>
      <c r="I61" s="20">
        <v>130</v>
      </c>
      <c r="J61" s="20">
        <v>661</v>
      </c>
      <c r="K61" s="21">
        <v>2394903</v>
      </c>
      <c r="L61" s="20">
        <v>119</v>
      </c>
      <c r="M61" s="20">
        <v>600</v>
      </c>
      <c r="N61" s="21">
        <v>2498487</v>
      </c>
    </row>
    <row r="62" spans="1:14" ht="11.45" customHeight="1" x14ac:dyDescent="0.15">
      <c r="A62" s="15"/>
      <c r="B62" s="16">
        <v>604</v>
      </c>
      <c r="C62" s="19"/>
      <c r="D62" s="18" t="s">
        <v>43</v>
      </c>
      <c r="E62" s="19"/>
      <c r="F62" s="20">
        <v>99</v>
      </c>
      <c r="G62" s="20">
        <v>1921</v>
      </c>
      <c r="H62" s="21">
        <v>858565</v>
      </c>
      <c r="I62" s="20">
        <v>87</v>
      </c>
      <c r="J62" s="20">
        <v>1766</v>
      </c>
      <c r="K62" s="21">
        <v>891210</v>
      </c>
      <c r="L62" s="20">
        <v>75</v>
      </c>
      <c r="M62" s="20">
        <v>1407</v>
      </c>
      <c r="N62" s="21">
        <v>755171</v>
      </c>
    </row>
    <row r="63" spans="1:14" ht="11.45" customHeight="1" x14ac:dyDescent="0.15">
      <c r="A63" s="15"/>
      <c r="B63" s="16">
        <v>605</v>
      </c>
      <c r="C63" s="19"/>
      <c r="D63" s="130" t="s">
        <v>44</v>
      </c>
      <c r="E63" s="19"/>
      <c r="F63" s="20">
        <v>46</v>
      </c>
      <c r="G63" s="20">
        <v>177</v>
      </c>
      <c r="H63" s="21">
        <v>272486</v>
      </c>
      <c r="I63" s="20">
        <v>39</v>
      </c>
      <c r="J63" s="20">
        <v>186</v>
      </c>
      <c r="K63" s="21">
        <v>349288</v>
      </c>
      <c r="L63" s="20">
        <v>35</v>
      </c>
      <c r="M63" s="20">
        <v>239</v>
      </c>
      <c r="N63" s="21">
        <v>248857</v>
      </c>
    </row>
    <row r="64" spans="1:14" ht="11.45" customHeight="1" x14ac:dyDescent="0.15">
      <c r="A64" s="15"/>
      <c r="B64" s="16">
        <v>606</v>
      </c>
      <c r="C64" s="19"/>
      <c r="D64" s="18" t="s">
        <v>45</v>
      </c>
      <c r="E64" s="19"/>
      <c r="F64" s="20">
        <v>7</v>
      </c>
      <c r="G64" s="20">
        <v>32</v>
      </c>
      <c r="H64" s="21">
        <v>29862</v>
      </c>
      <c r="I64" s="20">
        <v>5</v>
      </c>
      <c r="J64" s="20">
        <v>19</v>
      </c>
      <c r="K64" s="21">
        <v>19178</v>
      </c>
      <c r="L64" s="20">
        <v>6</v>
      </c>
      <c r="M64" s="20">
        <v>13</v>
      </c>
      <c r="N64" s="21">
        <v>16576</v>
      </c>
    </row>
    <row r="65" spans="1:14" ht="11.45" customHeight="1" x14ac:dyDescent="0.15">
      <c r="A65" s="15"/>
      <c r="B65" s="16">
        <v>607</v>
      </c>
      <c r="C65" s="19"/>
      <c r="D65" s="18" t="s">
        <v>46</v>
      </c>
      <c r="E65" s="19"/>
      <c r="F65" s="20">
        <v>38</v>
      </c>
      <c r="G65" s="20">
        <v>128</v>
      </c>
      <c r="H65" s="21">
        <v>171403</v>
      </c>
      <c r="I65" s="20">
        <v>33</v>
      </c>
      <c r="J65" s="20">
        <v>116</v>
      </c>
      <c r="K65" s="21">
        <v>151885</v>
      </c>
      <c r="L65" s="20">
        <v>30</v>
      </c>
      <c r="M65" s="20">
        <v>111</v>
      </c>
      <c r="N65" s="21">
        <v>117424</v>
      </c>
    </row>
    <row r="66" spans="1:14" ht="11.45" customHeight="1" x14ac:dyDescent="0.15">
      <c r="A66" s="15"/>
      <c r="B66" s="16">
        <v>609</v>
      </c>
      <c r="C66" s="19"/>
      <c r="D66" s="18" t="s">
        <v>47</v>
      </c>
      <c r="E66" s="19"/>
      <c r="F66" s="20">
        <v>254</v>
      </c>
      <c r="G66" s="20">
        <v>1138</v>
      </c>
      <c r="H66" s="21">
        <v>1483627</v>
      </c>
      <c r="I66" s="20">
        <v>250</v>
      </c>
      <c r="J66" s="20">
        <v>891</v>
      </c>
      <c r="K66" s="21">
        <v>1049428</v>
      </c>
      <c r="L66" s="20">
        <v>212</v>
      </c>
      <c r="M66" s="20">
        <v>816</v>
      </c>
      <c r="N66" s="21">
        <v>946477</v>
      </c>
    </row>
    <row r="67" spans="1:14" ht="3.75" customHeight="1" x14ac:dyDescent="0.15">
      <c r="A67" s="23"/>
      <c r="B67" s="24"/>
      <c r="C67" s="25"/>
      <c r="D67" s="26"/>
      <c r="E67" s="25"/>
      <c r="F67" s="27"/>
      <c r="G67" s="27"/>
      <c r="H67" s="27"/>
      <c r="I67" s="27"/>
      <c r="J67" s="27"/>
      <c r="K67" s="27"/>
      <c r="L67" s="27"/>
      <c r="M67" s="27"/>
      <c r="N67" s="174"/>
    </row>
    <row r="68" spans="1:14" x14ac:dyDescent="0.15">
      <c r="N68" s="15"/>
    </row>
    <row r="70" spans="1:14" x14ac:dyDescent="0.15">
      <c r="H70" s="28"/>
      <c r="K70" s="28"/>
      <c r="N70" s="15"/>
    </row>
  </sheetData>
  <mergeCells count="10">
    <mergeCell ref="B32:D32"/>
    <mergeCell ref="B6:D6"/>
    <mergeCell ref="A3:E5"/>
    <mergeCell ref="I3:K3"/>
    <mergeCell ref="L3:N3"/>
    <mergeCell ref="B8:D8"/>
    <mergeCell ref="F3:H3"/>
    <mergeCell ref="F4:H4"/>
    <mergeCell ref="I4:K4"/>
    <mergeCell ref="L4:N4"/>
  </mergeCells>
  <phoneticPr fontId="2"/>
  <pageMargins left="0.59055118110236227" right="0.39370078740157483" top="0.78740157480314965" bottom="0.78740157480314965"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6"/>
  <sheetViews>
    <sheetView showGridLines="0" zoomScaleNormal="100" workbookViewId="0">
      <pane xSplit="4" ySplit="6" topLeftCell="E16" activePane="bottomRight" state="frozen"/>
      <selection pane="topRight"/>
      <selection pane="bottomLeft"/>
      <selection pane="bottomRight" sqref="A1:Q1"/>
    </sheetView>
  </sheetViews>
  <sheetFormatPr defaultColWidth="8.875" defaultRowHeight="13.5" x14ac:dyDescent="0.15"/>
  <cols>
    <col min="1" max="1" width="1.125" style="29" customWidth="1"/>
    <col min="2" max="2" width="2.625" style="29" customWidth="1"/>
    <col min="3" max="3" width="13.625" style="29" customWidth="1"/>
    <col min="4" max="4" width="1.5" style="29" customWidth="1"/>
    <col min="5" max="6" width="5.375" style="30" customWidth="1"/>
    <col min="7" max="15" width="5.125" style="30" customWidth="1"/>
    <col min="16" max="16" width="6.625" style="30" customWidth="1"/>
    <col min="17" max="17" width="6.875" style="30" customWidth="1"/>
    <col min="18" max="16384" width="8.875" style="5"/>
  </cols>
  <sheetData>
    <row r="1" spans="1:17" ht="20.100000000000001" customHeight="1" x14ac:dyDescent="0.15">
      <c r="A1" s="427" t="s">
        <v>426</v>
      </c>
      <c r="B1" s="427"/>
      <c r="C1" s="427"/>
      <c r="D1" s="427"/>
      <c r="E1" s="427"/>
      <c r="F1" s="427"/>
      <c r="G1" s="427"/>
      <c r="H1" s="427"/>
      <c r="I1" s="427"/>
      <c r="J1" s="427"/>
      <c r="K1" s="427"/>
      <c r="L1" s="427"/>
      <c r="M1" s="427"/>
      <c r="N1" s="427"/>
      <c r="O1" s="427"/>
      <c r="P1" s="427"/>
      <c r="Q1" s="427"/>
    </row>
    <row r="2" spans="1:17" ht="14.1" customHeight="1" x14ac:dyDescent="0.15">
      <c r="A2" s="31" t="s">
        <v>424</v>
      </c>
      <c r="Q2" s="32" t="s">
        <v>54</v>
      </c>
    </row>
    <row r="3" spans="1:17" ht="15" customHeight="1" x14ac:dyDescent="0.15">
      <c r="A3" s="525" t="s">
        <v>146</v>
      </c>
      <c r="B3" s="526"/>
      <c r="C3" s="526"/>
      <c r="D3" s="527"/>
      <c r="E3" s="515" t="s">
        <v>291</v>
      </c>
      <c r="F3" s="516"/>
      <c r="G3" s="516"/>
      <c r="H3" s="516"/>
      <c r="I3" s="516"/>
      <c r="J3" s="516"/>
      <c r="K3" s="516"/>
      <c r="L3" s="516"/>
      <c r="M3" s="516"/>
      <c r="N3" s="516"/>
      <c r="O3" s="517"/>
      <c r="P3" s="532" t="s">
        <v>161</v>
      </c>
      <c r="Q3" s="536" t="s">
        <v>162</v>
      </c>
    </row>
    <row r="4" spans="1:17" ht="15" customHeight="1" x14ac:dyDescent="0.15">
      <c r="A4" s="528"/>
      <c r="B4" s="528"/>
      <c r="C4" s="528"/>
      <c r="D4" s="529"/>
      <c r="E4" s="520" t="s">
        <v>157</v>
      </c>
      <c r="F4" s="540" t="s">
        <v>108</v>
      </c>
      <c r="G4" s="541"/>
      <c r="H4" s="510" t="s">
        <v>154</v>
      </c>
      <c r="I4" s="511"/>
      <c r="J4" s="511"/>
      <c r="K4" s="511"/>
      <c r="L4" s="511"/>
      <c r="M4" s="511"/>
      <c r="N4" s="511"/>
      <c r="O4" s="512"/>
      <c r="P4" s="533"/>
      <c r="Q4" s="537"/>
    </row>
    <row r="5" spans="1:17" ht="15" customHeight="1" x14ac:dyDescent="0.15">
      <c r="A5" s="528"/>
      <c r="B5" s="528"/>
      <c r="C5" s="528"/>
      <c r="D5" s="529"/>
      <c r="E5" s="521"/>
      <c r="F5" s="535" t="s">
        <v>427</v>
      </c>
      <c r="G5" s="523" t="s">
        <v>156</v>
      </c>
      <c r="H5" s="542" t="s">
        <v>159</v>
      </c>
      <c r="I5" s="513" t="s">
        <v>158</v>
      </c>
      <c r="J5" s="513" t="s">
        <v>160</v>
      </c>
      <c r="K5" s="513" t="s">
        <v>150</v>
      </c>
      <c r="L5" s="513" t="s">
        <v>151</v>
      </c>
      <c r="M5" s="513" t="s">
        <v>152</v>
      </c>
      <c r="N5" s="513" t="s">
        <v>153</v>
      </c>
      <c r="O5" s="518" t="s">
        <v>155</v>
      </c>
      <c r="P5" s="534"/>
      <c r="Q5" s="538"/>
    </row>
    <row r="6" spans="1:17" ht="15" customHeight="1" x14ac:dyDescent="0.15">
      <c r="A6" s="530"/>
      <c r="B6" s="530"/>
      <c r="C6" s="530"/>
      <c r="D6" s="531"/>
      <c r="E6" s="522"/>
      <c r="F6" s="524"/>
      <c r="G6" s="524"/>
      <c r="H6" s="543"/>
      <c r="I6" s="514"/>
      <c r="J6" s="514"/>
      <c r="K6" s="514"/>
      <c r="L6" s="514"/>
      <c r="M6" s="514"/>
      <c r="N6" s="514"/>
      <c r="O6" s="519"/>
      <c r="P6" s="524"/>
      <c r="Q6" s="539"/>
    </row>
    <row r="7" spans="1:17" s="108" customFormat="1" ht="24.95" customHeight="1" x14ac:dyDescent="0.15">
      <c r="A7" s="106"/>
      <c r="B7" s="451" t="s">
        <v>314</v>
      </c>
      <c r="C7" s="451"/>
      <c r="D7" s="107"/>
      <c r="E7" s="90">
        <f t="shared" ref="E7:Q7" si="0">SUM(E8,E9)</f>
        <v>2665</v>
      </c>
      <c r="F7" s="90">
        <f t="shared" si="0"/>
        <v>1901</v>
      </c>
      <c r="G7" s="90">
        <f t="shared" si="0"/>
        <v>764</v>
      </c>
      <c r="H7" s="90">
        <f t="shared" si="0"/>
        <v>841</v>
      </c>
      <c r="I7" s="90">
        <f t="shared" si="0"/>
        <v>687</v>
      </c>
      <c r="J7" s="90">
        <f t="shared" si="0"/>
        <v>652</v>
      </c>
      <c r="K7" s="90">
        <f t="shared" si="0"/>
        <v>303</v>
      </c>
      <c r="L7" s="90">
        <f t="shared" si="0"/>
        <v>83</v>
      </c>
      <c r="M7" s="90">
        <f t="shared" si="0"/>
        <v>62</v>
      </c>
      <c r="N7" s="90">
        <f t="shared" si="0"/>
        <v>23</v>
      </c>
      <c r="O7" s="90">
        <f t="shared" si="0"/>
        <v>14</v>
      </c>
      <c r="P7" s="90">
        <f t="shared" si="0"/>
        <v>20025</v>
      </c>
      <c r="Q7" s="109">
        <f t="shared" si="0"/>
        <v>239513</v>
      </c>
    </row>
    <row r="8" spans="1:17" s="57" customFormat="1" ht="24.95" customHeight="1" x14ac:dyDescent="0.15">
      <c r="A8" s="98"/>
      <c r="B8" s="426" t="s">
        <v>49</v>
      </c>
      <c r="C8" s="426"/>
      <c r="D8" s="99"/>
      <c r="E8" s="62">
        <f>SUM(F8:G8)</f>
        <v>729</v>
      </c>
      <c r="F8" s="62">
        <v>666</v>
      </c>
      <c r="G8" s="62">
        <v>63</v>
      </c>
      <c r="H8" s="62">
        <v>136</v>
      </c>
      <c r="I8" s="62">
        <v>198</v>
      </c>
      <c r="J8" s="62">
        <v>220</v>
      </c>
      <c r="K8" s="62">
        <v>117</v>
      </c>
      <c r="L8" s="62">
        <v>29</v>
      </c>
      <c r="M8" s="62">
        <v>23</v>
      </c>
      <c r="N8" s="62">
        <v>5</v>
      </c>
      <c r="O8" s="62">
        <v>1</v>
      </c>
      <c r="P8" s="62">
        <v>5915</v>
      </c>
      <c r="Q8" s="63">
        <v>0</v>
      </c>
    </row>
    <row r="9" spans="1:17" s="57" customFormat="1" ht="24.95" customHeight="1" x14ac:dyDescent="0.15">
      <c r="A9" s="98"/>
      <c r="B9" s="426" t="s">
        <v>50</v>
      </c>
      <c r="C9" s="426"/>
      <c r="D9" s="99"/>
      <c r="E9" s="62">
        <f>SUM(E10:E15)</f>
        <v>1936</v>
      </c>
      <c r="F9" s="62">
        <f>SUM(F10:F15)</f>
        <v>1235</v>
      </c>
      <c r="G9" s="62">
        <f>SUM(G10:G15)</f>
        <v>701</v>
      </c>
      <c r="H9" s="62">
        <v>705</v>
      </c>
      <c r="I9" s="62">
        <v>489</v>
      </c>
      <c r="J9" s="62">
        <v>432</v>
      </c>
      <c r="K9" s="62">
        <v>186</v>
      </c>
      <c r="L9" s="62">
        <v>54</v>
      </c>
      <c r="M9" s="62">
        <v>39</v>
      </c>
      <c r="N9" s="62">
        <v>18</v>
      </c>
      <c r="O9" s="62">
        <v>13</v>
      </c>
      <c r="P9" s="62">
        <v>14110</v>
      </c>
      <c r="Q9" s="63">
        <v>239513</v>
      </c>
    </row>
    <row r="10" spans="1:17" ht="24.95" customHeight="1" x14ac:dyDescent="0.15">
      <c r="A10" s="100"/>
      <c r="B10" s="37">
        <v>55</v>
      </c>
      <c r="C10" s="77" t="s">
        <v>104</v>
      </c>
      <c r="D10" s="100"/>
      <c r="E10" s="34">
        <f t="shared" ref="E10:E15" si="1">SUM(F10:G10)</f>
        <v>11</v>
      </c>
      <c r="F10" s="34">
        <v>9</v>
      </c>
      <c r="G10" s="34">
        <v>2</v>
      </c>
      <c r="H10" s="34">
        <v>1</v>
      </c>
      <c r="I10" s="34">
        <v>4</v>
      </c>
      <c r="J10" s="34">
        <v>0</v>
      </c>
      <c r="K10" s="34">
        <v>1</v>
      </c>
      <c r="L10" s="34">
        <v>0</v>
      </c>
      <c r="M10" s="34">
        <v>0</v>
      </c>
      <c r="N10" s="34">
        <v>0</v>
      </c>
      <c r="O10" s="34">
        <v>5</v>
      </c>
      <c r="P10" s="34">
        <v>1147</v>
      </c>
      <c r="Q10" s="35">
        <v>51321</v>
      </c>
    </row>
    <row r="11" spans="1:17" ht="24.95" customHeight="1" x14ac:dyDescent="0.15">
      <c r="A11" s="100"/>
      <c r="B11" s="37">
        <v>56</v>
      </c>
      <c r="C11" s="56" t="s">
        <v>163</v>
      </c>
      <c r="D11" s="100"/>
      <c r="E11" s="34">
        <f t="shared" si="1"/>
        <v>264</v>
      </c>
      <c r="F11" s="34">
        <v>176</v>
      </c>
      <c r="G11" s="34">
        <v>88</v>
      </c>
      <c r="H11" s="40" t="s">
        <v>207</v>
      </c>
      <c r="I11" s="40" t="s">
        <v>57</v>
      </c>
      <c r="J11" s="40" t="s">
        <v>57</v>
      </c>
      <c r="K11" s="40" t="s">
        <v>57</v>
      </c>
      <c r="L11" s="40" t="s">
        <v>57</v>
      </c>
      <c r="M11" s="40" t="s">
        <v>57</v>
      </c>
      <c r="N11" s="34">
        <v>0</v>
      </c>
      <c r="O11" s="34">
        <v>0</v>
      </c>
      <c r="P11" s="34">
        <v>991</v>
      </c>
      <c r="Q11" s="39" t="s">
        <v>207</v>
      </c>
    </row>
    <row r="12" spans="1:17" ht="24.95" customHeight="1" x14ac:dyDescent="0.15">
      <c r="A12" s="100"/>
      <c r="B12" s="37">
        <v>57</v>
      </c>
      <c r="C12" s="77" t="s">
        <v>105</v>
      </c>
      <c r="D12" s="100"/>
      <c r="E12" s="34">
        <f t="shared" si="1"/>
        <v>627</v>
      </c>
      <c r="F12" s="34">
        <v>387</v>
      </c>
      <c r="G12" s="34">
        <v>240</v>
      </c>
      <c r="H12" s="40" t="s">
        <v>207</v>
      </c>
      <c r="I12" s="40" t="s">
        <v>57</v>
      </c>
      <c r="J12" s="40" t="s">
        <v>57</v>
      </c>
      <c r="K12" s="40" t="s">
        <v>57</v>
      </c>
      <c r="L12" s="40" t="s">
        <v>57</v>
      </c>
      <c r="M12" s="40" t="s">
        <v>57</v>
      </c>
      <c r="N12" s="34">
        <v>8</v>
      </c>
      <c r="O12" s="34">
        <v>3</v>
      </c>
      <c r="P12" s="34">
        <v>5309</v>
      </c>
      <c r="Q12" s="39" t="s">
        <v>57</v>
      </c>
    </row>
    <row r="13" spans="1:17" ht="24.95" customHeight="1" x14ac:dyDescent="0.15">
      <c r="A13" s="100"/>
      <c r="B13" s="37">
        <v>58</v>
      </c>
      <c r="C13" s="77" t="s">
        <v>106</v>
      </c>
      <c r="D13" s="100"/>
      <c r="E13" s="34">
        <f t="shared" si="1"/>
        <v>157</v>
      </c>
      <c r="F13" s="34">
        <v>124</v>
      </c>
      <c r="G13" s="34">
        <v>33</v>
      </c>
      <c r="H13" s="40" t="s">
        <v>207</v>
      </c>
      <c r="I13" s="40" t="s">
        <v>57</v>
      </c>
      <c r="J13" s="40" t="s">
        <v>57</v>
      </c>
      <c r="K13" s="40" t="s">
        <v>57</v>
      </c>
      <c r="L13" s="40" t="s">
        <v>57</v>
      </c>
      <c r="M13" s="40" t="s">
        <v>57</v>
      </c>
      <c r="N13" s="34">
        <v>4</v>
      </c>
      <c r="O13" s="34">
        <v>0</v>
      </c>
      <c r="P13" s="34">
        <v>1268</v>
      </c>
      <c r="Q13" s="39" t="s">
        <v>57</v>
      </c>
    </row>
    <row r="14" spans="1:17" ht="24.95" customHeight="1" x14ac:dyDescent="0.15">
      <c r="A14" s="100"/>
      <c r="B14" s="37">
        <v>59</v>
      </c>
      <c r="C14" s="56" t="s">
        <v>164</v>
      </c>
      <c r="D14" s="100"/>
      <c r="E14" s="34">
        <f t="shared" si="1"/>
        <v>154</v>
      </c>
      <c r="F14" s="34">
        <v>89</v>
      </c>
      <c r="G14" s="34">
        <v>65</v>
      </c>
      <c r="H14" s="40" t="s">
        <v>207</v>
      </c>
      <c r="I14" s="40" t="s">
        <v>57</v>
      </c>
      <c r="J14" s="40" t="s">
        <v>57</v>
      </c>
      <c r="K14" s="40" t="s">
        <v>57</v>
      </c>
      <c r="L14" s="40" t="s">
        <v>57</v>
      </c>
      <c r="M14" s="40" t="s">
        <v>57</v>
      </c>
      <c r="N14" s="34">
        <v>0</v>
      </c>
      <c r="O14" s="34">
        <v>0</v>
      </c>
      <c r="P14" s="34">
        <v>578</v>
      </c>
      <c r="Q14" s="39" t="s">
        <v>57</v>
      </c>
    </row>
    <row r="15" spans="1:17" ht="24.95" customHeight="1" x14ac:dyDescent="0.15">
      <c r="A15" s="100"/>
      <c r="B15" s="37">
        <v>60</v>
      </c>
      <c r="C15" s="77" t="s">
        <v>107</v>
      </c>
      <c r="D15" s="100"/>
      <c r="E15" s="34">
        <f t="shared" si="1"/>
        <v>723</v>
      </c>
      <c r="F15" s="34">
        <v>450</v>
      </c>
      <c r="G15" s="34">
        <v>273</v>
      </c>
      <c r="H15" s="40" t="s">
        <v>207</v>
      </c>
      <c r="I15" s="40" t="s">
        <v>57</v>
      </c>
      <c r="J15" s="40" t="s">
        <v>57</v>
      </c>
      <c r="K15" s="40" t="s">
        <v>57</v>
      </c>
      <c r="L15" s="40" t="s">
        <v>57</v>
      </c>
      <c r="M15" s="40" t="s">
        <v>57</v>
      </c>
      <c r="N15" s="34">
        <v>6</v>
      </c>
      <c r="O15" s="34">
        <v>5</v>
      </c>
      <c r="P15" s="34">
        <v>4817</v>
      </c>
      <c r="Q15" s="39" t="s">
        <v>57</v>
      </c>
    </row>
    <row r="16" spans="1:17" ht="3" customHeight="1" x14ac:dyDescent="0.15">
      <c r="A16" s="100"/>
      <c r="B16" s="102"/>
      <c r="C16" s="103"/>
      <c r="D16" s="100"/>
      <c r="E16" s="101"/>
      <c r="F16" s="101"/>
      <c r="G16" s="101"/>
      <c r="H16" s="104"/>
      <c r="I16" s="104"/>
      <c r="J16" s="104"/>
      <c r="K16" s="104"/>
      <c r="L16" s="104"/>
      <c r="M16" s="104"/>
      <c r="N16" s="101"/>
      <c r="O16" s="101"/>
      <c r="P16" s="101"/>
      <c r="Q16" s="105"/>
    </row>
    <row r="17" spans="1:17" s="49" customFormat="1" ht="24.75" customHeight="1" x14ac:dyDescent="0.15">
      <c r="A17" s="88"/>
      <c r="B17" s="451" t="s">
        <v>315</v>
      </c>
      <c r="C17" s="451"/>
      <c r="D17" s="89"/>
      <c r="E17" s="90">
        <f t="shared" ref="E17:Q17" si="2">SUM(E18,E19)</f>
        <v>2548</v>
      </c>
      <c r="F17" s="91">
        <f t="shared" si="2"/>
        <v>1840</v>
      </c>
      <c r="G17" s="91">
        <f t="shared" si="2"/>
        <v>708</v>
      </c>
      <c r="H17" s="91">
        <f t="shared" si="2"/>
        <v>837</v>
      </c>
      <c r="I17" s="91">
        <f t="shared" si="2"/>
        <v>647</v>
      </c>
      <c r="J17" s="91">
        <f t="shared" si="2"/>
        <v>610</v>
      </c>
      <c r="K17" s="91">
        <f t="shared" si="2"/>
        <v>292</v>
      </c>
      <c r="L17" s="91">
        <f t="shared" si="2"/>
        <v>68</v>
      </c>
      <c r="M17" s="91">
        <f t="shared" si="2"/>
        <v>58</v>
      </c>
      <c r="N17" s="91">
        <f t="shared" si="2"/>
        <v>23</v>
      </c>
      <c r="O17" s="91">
        <f t="shared" si="2"/>
        <v>13</v>
      </c>
      <c r="P17" s="90">
        <f t="shared" si="2"/>
        <v>18748</v>
      </c>
      <c r="Q17" s="92">
        <f t="shared" si="2"/>
        <v>241082</v>
      </c>
    </row>
    <row r="18" spans="1:17" s="49" customFormat="1" ht="24.75" customHeight="1" x14ac:dyDescent="0.15">
      <c r="A18" s="76"/>
      <c r="B18" s="426" t="s">
        <v>49</v>
      </c>
      <c r="C18" s="426"/>
      <c r="D18" s="61"/>
      <c r="E18" s="62">
        <f>SUM(F18:G18)</f>
        <v>704</v>
      </c>
      <c r="F18" s="64">
        <v>639</v>
      </c>
      <c r="G18" s="64">
        <v>65</v>
      </c>
      <c r="H18" s="64">
        <v>137</v>
      </c>
      <c r="I18" s="64">
        <v>190</v>
      </c>
      <c r="J18" s="64">
        <v>222</v>
      </c>
      <c r="K18" s="64">
        <v>100</v>
      </c>
      <c r="L18" s="64">
        <v>28</v>
      </c>
      <c r="M18" s="64">
        <v>20</v>
      </c>
      <c r="N18" s="64">
        <v>6</v>
      </c>
      <c r="O18" s="64">
        <v>1</v>
      </c>
      <c r="P18" s="62">
        <v>5520</v>
      </c>
      <c r="Q18" s="63">
        <v>0</v>
      </c>
    </row>
    <row r="19" spans="1:17" s="49" customFormat="1" ht="24.75" customHeight="1" x14ac:dyDescent="0.15">
      <c r="A19" s="76"/>
      <c r="B19" s="426" t="s">
        <v>50</v>
      </c>
      <c r="C19" s="426"/>
      <c r="D19" s="61"/>
      <c r="E19" s="62">
        <f>SUM(E20:E25)</f>
        <v>1844</v>
      </c>
      <c r="F19" s="64">
        <f t="shared" ref="F19:Q19" si="3">SUM(F20:F25)</f>
        <v>1201</v>
      </c>
      <c r="G19" s="64">
        <f t="shared" si="3"/>
        <v>643</v>
      </c>
      <c r="H19" s="64">
        <f t="shared" si="3"/>
        <v>700</v>
      </c>
      <c r="I19" s="64">
        <f t="shared" si="3"/>
        <v>457</v>
      </c>
      <c r="J19" s="64">
        <f t="shared" si="3"/>
        <v>388</v>
      </c>
      <c r="K19" s="64">
        <f t="shared" si="3"/>
        <v>192</v>
      </c>
      <c r="L19" s="64">
        <f t="shared" si="3"/>
        <v>40</v>
      </c>
      <c r="M19" s="64">
        <f t="shared" si="3"/>
        <v>38</v>
      </c>
      <c r="N19" s="64">
        <f t="shared" si="3"/>
        <v>17</v>
      </c>
      <c r="O19" s="64">
        <f t="shared" si="3"/>
        <v>12</v>
      </c>
      <c r="P19" s="62">
        <f t="shared" si="3"/>
        <v>13228</v>
      </c>
      <c r="Q19" s="65">
        <f t="shared" si="3"/>
        <v>241082</v>
      </c>
    </row>
    <row r="20" spans="1:17" ht="24.75" customHeight="1" x14ac:dyDescent="0.15">
      <c r="A20" s="33"/>
      <c r="B20" s="37">
        <v>55</v>
      </c>
      <c r="C20" s="77" t="s">
        <v>104</v>
      </c>
      <c r="D20" s="33"/>
      <c r="E20" s="34">
        <f t="shared" ref="E20:E25" si="4">SUM(F20:G20)</f>
        <v>13</v>
      </c>
      <c r="F20" s="40">
        <v>11</v>
      </c>
      <c r="G20" s="40">
        <v>2</v>
      </c>
      <c r="H20" s="40">
        <v>3</v>
      </c>
      <c r="I20" s="40">
        <v>1</v>
      </c>
      <c r="J20" s="40">
        <v>2</v>
      </c>
      <c r="K20" s="40">
        <v>4</v>
      </c>
      <c r="L20" s="40">
        <v>0</v>
      </c>
      <c r="M20" s="40">
        <v>0</v>
      </c>
      <c r="N20" s="40">
        <v>0</v>
      </c>
      <c r="O20" s="40">
        <v>3</v>
      </c>
      <c r="P20" s="34">
        <v>922</v>
      </c>
      <c r="Q20" s="39">
        <v>41537</v>
      </c>
    </row>
    <row r="21" spans="1:17" ht="24.75" customHeight="1" x14ac:dyDescent="0.15">
      <c r="A21" s="33"/>
      <c r="B21" s="37">
        <v>56</v>
      </c>
      <c r="C21" s="56" t="s">
        <v>163</v>
      </c>
      <c r="D21" s="33"/>
      <c r="E21" s="34">
        <f t="shared" si="4"/>
        <v>242</v>
      </c>
      <c r="F21" s="40">
        <v>162</v>
      </c>
      <c r="G21" s="40">
        <v>80</v>
      </c>
      <c r="H21" s="40">
        <v>103</v>
      </c>
      <c r="I21" s="40">
        <v>79</v>
      </c>
      <c r="J21" s="40">
        <v>42</v>
      </c>
      <c r="K21" s="40">
        <v>15</v>
      </c>
      <c r="L21" s="40">
        <v>3</v>
      </c>
      <c r="M21" s="40">
        <v>0</v>
      </c>
      <c r="N21" s="40">
        <v>0</v>
      </c>
      <c r="O21" s="40">
        <v>0</v>
      </c>
      <c r="P21" s="34">
        <v>935</v>
      </c>
      <c r="Q21" s="39">
        <v>32233</v>
      </c>
    </row>
    <row r="22" spans="1:17" ht="24.75" customHeight="1" x14ac:dyDescent="0.15">
      <c r="A22" s="33"/>
      <c r="B22" s="37">
        <v>57</v>
      </c>
      <c r="C22" s="77" t="s">
        <v>105</v>
      </c>
      <c r="D22" s="33"/>
      <c r="E22" s="34">
        <f t="shared" si="4"/>
        <v>608</v>
      </c>
      <c r="F22" s="40">
        <v>379</v>
      </c>
      <c r="G22" s="40">
        <v>229</v>
      </c>
      <c r="H22" s="40">
        <v>188</v>
      </c>
      <c r="I22" s="40">
        <v>134</v>
      </c>
      <c r="J22" s="40">
        <v>137</v>
      </c>
      <c r="K22" s="40">
        <v>99</v>
      </c>
      <c r="L22" s="40">
        <v>18</v>
      </c>
      <c r="M22" s="40">
        <v>19</v>
      </c>
      <c r="N22" s="40">
        <v>8</v>
      </c>
      <c r="O22" s="40">
        <v>5</v>
      </c>
      <c r="P22" s="34">
        <v>5333</v>
      </c>
      <c r="Q22" s="39">
        <v>76334</v>
      </c>
    </row>
    <row r="23" spans="1:17" ht="24.75" customHeight="1" x14ac:dyDescent="0.15">
      <c r="A23" s="33"/>
      <c r="B23" s="37">
        <v>58</v>
      </c>
      <c r="C23" s="77" t="s">
        <v>106</v>
      </c>
      <c r="D23" s="33"/>
      <c r="E23" s="34">
        <f t="shared" si="4"/>
        <v>149</v>
      </c>
      <c r="F23" s="40">
        <v>112</v>
      </c>
      <c r="G23" s="40">
        <v>37</v>
      </c>
      <c r="H23" s="40">
        <v>58</v>
      </c>
      <c r="I23" s="40">
        <v>37</v>
      </c>
      <c r="J23" s="40">
        <v>23</v>
      </c>
      <c r="K23" s="40">
        <v>17</v>
      </c>
      <c r="L23" s="40">
        <v>7</v>
      </c>
      <c r="M23" s="40">
        <v>5</v>
      </c>
      <c r="N23" s="40">
        <v>2</v>
      </c>
      <c r="O23" s="40">
        <v>0</v>
      </c>
      <c r="P23" s="34">
        <v>1105</v>
      </c>
      <c r="Q23" s="39">
        <v>3122</v>
      </c>
    </row>
    <row r="24" spans="1:17" ht="24.75" customHeight="1" x14ac:dyDescent="0.15">
      <c r="A24" s="33"/>
      <c r="B24" s="37">
        <v>59</v>
      </c>
      <c r="C24" s="56" t="s">
        <v>164</v>
      </c>
      <c r="D24" s="33"/>
      <c r="E24" s="34">
        <f t="shared" si="4"/>
        <v>143</v>
      </c>
      <c r="F24" s="40">
        <v>84</v>
      </c>
      <c r="G24" s="40">
        <v>59</v>
      </c>
      <c r="H24" s="40">
        <v>84</v>
      </c>
      <c r="I24" s="40">
        <v>30</v>
      </c>
      <c r="J24" s="40">
        <v>19</v>
      </c>
      <c r="K24" s="40">
        <v>8</v>
      </c>
      <c r="L24" s="40">
        <v>2</v>
      </c>
      <c r="M24" s="40">
        <v>0</v>
      </c>
      <c r="N24" s="40">
        <v>0</v>
      </c>
      <c r="O24" s="40">
        <v>0</v>
      </c>
      <c r="P24" s="34">
        <v>517</v>
      </c>
      <c r="Q24" s="39">
        <v>20642</v>
      </c>
    </row>
    <row r="25" spans="1:17" ht="24.75" customHeight="1" x14ac:dyDescent="0.15">
      <c r="A25" s="33"/>
      <c r="B25" s="37">
        <v>60</v>
      </c>
      <c r="C25" s="77" t="s">
        <v>107</v>
      </c>
      <c r="D25" s="33"/>
      <c r="E25" s="34">
        <f t="shared" si="4"/>
        <v>689</v>
      </c>
      <c r="F25" s="40">
        <v>453</v>
      </c>
      <c r="G25" s="40">
        <v>236</v>
      </c>
      <c r="H25" s="40">
        <v>264</v>
      </c>
      <c r="I25" s="40">
        <v>176</v>
      </c>
      <c r="J25" s="40">
        <v>165</v>
      </c>
      <c r="K25" s="40">
        <v>49</v>
      </c>
      <c r="L25" s="40">
        <v>10</v>
      </c>
      <c r="M25" s="40">
        <v>14</v>
      </c>
      <c r="N25" s="40">
        <v>7</v>
      </c>
      <c r="O25" s="40">
        <v>4</v>
      </c>
      <c r="P25" s="34">
        <v>4416</v>
      </c>
      <c r="Q25" s="39">
        <v>67214</v>
      </c>
    </row>
    <row r="26" spans="1:17" ht="3" customHeight="1" x14ac:dyDescent="0.15">
      <c r="A26" s="33"/>
      <c r="B26" s="37"/>
      <c r="C26" s="77"/>
      <c r="D26" s="33"/>
      <c r="E26" s="34"/>
      <c r="F26" s="34"/>
      <c r="G26" s="34"/>
      <c r="H26" s="40"/>
      <c r="I26" s="40"/>
      <c r="J26" s="40"/>
      <c r="K26" s="40"/>
      <c r="L26" s="40"/>
      <c r="M26" s="40"/>
      <c r="N26" s="34"/>
      <c r="O26" s="34"/>
      <c r="P26" s="34"/>
      <c r="Q26" s="39"/>
    </row>
    <row r="27" spans="1:17" s="49" customFormat="1" ht="24.75" customHeight="1" x14ac:dyDescent="0.15">
      <c r="A27" s="88"/>
      <c r="B27" s="451" t="s">
        <v>302</v>
      </c>
      <c r="C27" s="451"/>
      <c r="D27" s="89"/>
      <c r="E27" s="90">
        <f t="shared" ref="E27:Q27" si="5">SUM(E28,E29)</f>
        <v>2176</v>
      </c>
      <c r="F27" s="91">
        <f t="shared" si="5"/>
        <v>1609</v>
      </c>
      <c r="G27" s="91">
        <f t="shared" si="5"/>
        <v>567</v>
      </c>
      <c r="H27" s="91">
        <f t="shared" si="5"/>
        <v>702</v>
      </c>
      <c r="I27" s="91">
        <f t="shared" si="5"/>
        <v>559</v>
      </c>
      <c r="J27" s="91">
        <f t="shared" si="5"/>
        <v>491</v>
      </c>
      <c r="K27" s="91">
        <f t="shared" si="5"/>
        <v>273</v>
      </c>
      <c r="L27" s="91">
        <f t="shared" si="5"/>
        <v>68</v>
      </c>
      <c r="M27" s="91">
        <f t="shared" si="5"/>
        <v>51</v>
      </c>
      <c r="N27" s="91">
        <f t="shared" si="5"/>
        <v>24</v>
      </c>
      <c r="O27" s="91">
        <f t="shared" si="5"/>
        <v>8</v>
      </c>
      <c r="P27" s="90">
        <f t="shared" si="5"/>
        <v>16198</v>
      </c>
      <c r="Q27" s="92">
        <f t="shared" si="5"/>
        <v>210805</v>
      </c>
    </row>
    <row r="28" spans="1:17" s="49" customFormat="1" ht="24.75" customHeight="1" x14ac:dyDescent="0.15">
      <c r="A28" s="76"/>
      <c r="B28" s="426" t="s">
        <v>49</v>
      </c>
      <c r="C28" s="426"/>
      <c r="D28" s="61"/>
      <c r="E28" s="62">
        <f>SUM(F28:G28)</f>
        <v>603</v>
      </c>
      <c r="F28" s="64">
        <v>556</v>
      </c>
      <c r="G28" s="64">
        <v>47</v>
      </c>
      <c r="H28" s="64">
        <v>123</v>
      </c>
      <c r="I28" s="64">
        <v>165</v>
      </c>
      <c r="J28" s="64">
        <v>177</v>
      </c>
      <c r="K28" s="64">
        <v>93</v>
      </c>
      <c r="L28" s="64">
        <v>22</v>
      </c>
      <c r="M28" s="64">
        <v>16</v>
      </c>
      <c r="N28" s="64">
        <v>6</v>
      </c>
      <c r="O28" s="64">
        <v>1</v>
      </c>
      <c r="P28" s="62">
        <v>4776</v>
      </c>
      <c r="Q28" s="63">
        <v>0</v>
      </c>
    </row>
    <row r="29" spans="1:17" s="49" customFormat="1" ht="24.75" customHeight="1" x14ac:dyDescent="0.15">
      <c r="A29" s="76"/>
      <c r="B29" s="426" t="s">
        <v>50</v>
      </c>
      <c r="C29" s="426"/>
      <c r="D29" s="61"/>
      <c r="E29" s="62">
        <f>SUM(E30:E35)</f>
        <v>1573</v>
      </c>
      <c r="F29" s="64">
        <f t="shared" ref="F29:Q29" si="6">SUM(F30:F35)</f>
        <v>1053</v>
      </c>
      <c r="G29" s="64">
        <f t="shared" si="6"/>
        <v>520</v>
      </c>
      <c r="H29" s="64">
        <f t="shared" si="6"/>
        <v>579</v>
      </c>
      <c r="I29" s="64">
        <f t="shared" si="6"/>
        <v>394</v>
      </c>
      <c r="J29" s="64">
        <f t="shared" si="6"/>
        <v>314</v>
      </c>
      <c r="K29" s="64">
        <f t="shared" si="6"/>
        <v>180</v>
      </c>
      <c r="L29" s="64">
        <f t="shared" si="6"/>
        <v>46</v>
      </c>
      <c r="M29" s="64">
        <f t="shared" si="6"/>
        <v>35</v>
      </c>
      <c r="N29" s="64">
        <f t="shared" si="6"/>
        <v>18</v>
      </c>
      <c r="O29" s="64">
        <f t="shared" si="6"/>
        <v>7</v>
      </c>
      <c r="P29" s="62">
        <f t="shared" si="6"/>
        <v>11422</v>
      </c>
      <c r="Q29" s="65">
        <f t="shared" si="6"/>
        <v>210805</v>
      </c>
    </row>
    <row r="30" spans="1:17" ht="24.75" customHeight="1" x14ac:dyDescent="0.15">
      <c r="A30" s="33"/>
      <c r="B30" s="37">
        <v>55</v>
      </c>
      <c r="C30" s="77" t="s">
        <v>104</v>
      </c>
      <c r="D30" s="33"/>
      <c r="E30" s="34">
        <f t="shared" ref="E30:E35" si="7">SUM(F30:G30)</f>
        <v>6</v>
      </c>
      <c r="F30" s="40">
        <v>5</v>
      </c>
      <c r="G30" s="40">
        <v>1</v>
      </c>
      <c r="H30" s="40">
        <v>0</v>
      </c>
      <c r="I30" s="40">
        <v>2</v>
      </c>
      <c r="J30" s="40">
        <v>1</v>
      </c>
      <c r="K30" s="40">
        <v>1</v>
      </c>
      <c r="L30" s="40">
        <v>0</v>
      </c>
      <c r="M30" s="40">
        <v>0</v>
      </c>
      <c r="N30" s="40">
        <v>0</v>
      </c>
      <c r="O30" s="40">
        <v>2</v>
      </c>
      <c r="P30" s="34">
        <v>617</v>
      </c>
      <c r="Q30" s="39">
        <v>24142</v>
      </c>
    </row>
    <row r="31" spans="1:17" ht="24.75" customHeight="1" x14ac:dyDescent="0.15">
      <c r="A31" s="33"/>
      <c r="B31" s="37">
        <v>56</v>
      </c>
      <c r="C31" s="56" t="s">
        <v>163</v>
      </c>
      <c r="D31" s="33"/>
      <c r="E31" s="34">
        <f t="shared" si="7"/>
        <v>198</v>
      </c>
      <c r="F31" s="40">
        <v>134</v>
      </c>
      <c r="G31" s="40">
        <v>64</v>
      </c>
      <c r="H31" s="40">
        <v>84</v>
      </c>
      <c r="I31" s="40">
        <v>62</v>
      </c>
      <c r="J31" s="40">
        <v>36</v>
      </c>
      <c r="K31" s="40">
        <v>15</v>
      </c>
      <c r="L31" s="40">
        <v>1</v>
      </c>
      <c r="M31" s="40">
        <v>0</v>
      </c>
      <c r="N31" s="40">
        <v>0</v>
      </c>
      <c r="O31" s="40">
        <v>0</v>
      </c>
      <c r="P31" s="34">
        <v>772</v>
      </c>
      <c r="Q31" s="39">
        <v>30543</v>
      </c>
    </row>
    <row r="32" spans="1:17" ht="24.75" customHeight="1" x14ac:dyDescent="0.15">
      <c r="A32" s="33"/>
      <c r="B32" s="37">
        <v>57</v>
      </c>
      <c r="C32" s="77" t="s">
        <v>105</v>
      </c>
      <c r="D32" s="33"/>
      <c r="E32" s="34">
        <f t="shared" si="7"/>
        <v>527</v>
      </c>
      <c r="F32" s="40">
        <v>345</v>
      </c>
      <c r="G32" s="40">
        <v>182</v>
      </c>
      <c r="H32" s="40">
        <v>154</v>
      </c>
      <c r="I32" s="40">
        <v>118</v>
      </c>
      <c r="J32" s="40">
        <v>110</v>
      </c>
      <c r="K32" s="40">
        <v>94</v>
      </c>
      <c r="L32" s="40">
        <v>27</v>
      </c>
      <c r="M32" s="40">
        <v>13</v>
      </c>
      <c r="N32" s="40">
        <v>8</v>
      </c>
      <c r="O32" s="40">
        <v>3</v>
      </c>
      <c r="P32" s="34">
        <v>4643</v>
      </c>
      <c r="Q32" s="39">
        <v>70001</v>
      </c>
    </row>
    <row r="33" spans="1:17" ht="24.75" customHeight="1" x14ac:dyDescent="0.15">
      <c r="A33" s="33"/>
      <c r="B33" s="37">
        <v>58</v>
      </c>
      <c r="C33" s="77" t="s">
        <v>106</v>
      </c>
      <c r="D33" s="33"/>
      <c r="E33" s="34">
        <f t="shared" si="7"/>
        <v>125</v>
      </c>
      <c r="F33" s="40">
        <v>94</v>
      </c>
      <c r="G33" s="40">
        <v>31</v>
      </c>
      <c r="H33" s="40">
        <v>46</v>
      </c>
      <c r="I33" s="40">
        <v>26</v>
      </c>
      <c r="J33" s="40">
        <v>23</v>
      </c>
      <c r="K33" s="40">
        <v>15</v>
      </c>
      <c r="L33" s="40">
        <v>7</v>
      </c>
      <c r="M33" s="40">
        <v>4</v>
      </c>
      <c r="N33" s="40">
        <v>4</v>
      </c>
      <c r="O33" s="40">
        <v>0</v>
      </c>
      <c r="P33" s="34">
        <v>1093</v>
      </c>
      <c r="Q33" s="39">
        <v>3980</v>
      </c>
    </row>
    <row r="34" spans="1:17" ht="24.75" customHeight="1" x14ac:dyDescent="0.15">
      <c r="A34" s="33"/>
      <c r="B34" s="37">
        <v>59</v>
      </c>
      <c r="C34" s="56" t="s">
        <v>164</v>
      </c>
      <c r="D34" s="33"/>
      <c r="E34" s="34">
        <f t="shared" si="7"/>
        <v>113</v>
      </c>
      <c r="F34" s="40">
        <v>64</v>
      </c>
      <c r="G34" s="40">
        <v>49</v>
      </c>
      <c r="H34" s="40">
        <v>70</v>
      </c>
      <c r="I34" s="40">
        <v>22</v>
      </c>
      <c r="J34" s="40">
        <v>16</v>
      </c>
      <c r="K34" s="40">
        <v>4</v>
      </c>
      <c r="L34" s="40">
        <v>0</v>
      </c>
      <c r="M34" s="40">
        <v>1</v>
      </c>
      <c r="N34" s="40">
        <v>0</v>
      </c>
      <c r="O34" s="40">
        <v>0</v>
      </c>
      <c r="P34" s="34">
        <v>395</v>
      </c>
      <c r="Q34" s="39">
        <v>19015</v>
      </c>
    </row>
    <row r="35" spans="1:17" ht="24.75" customHeight="1" x14ac:dyDescent="0.15">
      <c r="A35" s="33"/>
      <c r="B35" s="37">
        <v>60</v>
      </c>
      <c r="C35" s="77" t="s">
        <v>107</v>
      </c>
      <c r="D35" s="33"/>
      <c r="E35" s="34">
        <f t="shared" si="7"/>
        <v>604</v>
      </c>
      <c r="F35" s="40">
        <v>411</v>
      </c>
      <c r="G35" s="40">
        <v>193</v>
      </c>
      <c r="H35" s="40">
        <v>225</v>
      </c>
      <c r="I35" s="40">
        <v>164</v>
      </c>
      <c r="J35" s="40">
        <v>128</v>
      </c>
      <c r="K35" s="40">
        <v>51</v>
      </c>
      <c r="L35" s="40">
        <v>11</v>
      </c>
      <c r="M35" s="40">
        <v>17</v>
      </c>
      <c r="N35" s="40">
        <v>6</v>
      </c>
      <c r="O35" s="40">
        <v>2</v>
      </c>
      <c r="P35" s="34">
        <v>3902</v>
      </c>
      <c r="Q35" s="39">
        <v>63124</v>
      </c>
    </row>
    <row r="36" spans="1:17" ht="3" customHeight="1" x14ac:dyDescent="0.15">
      <c r="A36" s="42"/>
      <c r="B36" s="41"/>
      <c r="C36" s="78"/>
      <c r="D36" s="42"/>
      <c r="E36" s="44"/>
      <c r="F36" s="43"/>
      <c r="G36" s="43"/>
      <c r="H36" s="43"/>
      <c r="I36" s="43"/>
      <c r="J36" s="43"/>
      <c r="K36" s="43"/>
      <c r="L36" s="43"/>
      <c r="M36" s="43"/>
      <c r="N36" s="43"/>
      <c r="O36" s="43"/>
      <c r="P36" s="44"/>
      <c r="Q36" s="175"/>
    </row>
  </sheetData>
  <mergeCells count="27">
    <mergeCell ref="A1:Q1"/>
    <mergeCell ref="B28:C28"/>
    <mergeCell ref="B29:C29"/>
    <mergeCell ref="B27:C27"/>
    <mergeCell ref="B19:C19"/>
    <mergeCell ref="B18:C18"/>
    <mergeCell ref="B17:C17"/>
    <mergeCell ref="A3:D6"/>
    <mergeCell ref="P3:P6"/>
    <mergeCell ref="F5:F6"/>
    <mergeCell ref="B7:C7"/>
    <mergeCell ref="B8:C8"/>
    <mergeCell ref="B9:C9"/>
    <mergeCell ref="Q3:Q6"/>
    <mergeCell ref="F4:G4"/>
    <mergeCell ref="H5:H6"/>
    <mergeCell ref="H4:O4"/>
    <mergeCell ref="I5:I6"/>
    <mergeCell ref="J5:J6"/>
    <mergeCell ref="E3:O3"/>
    <mergeCell ref="M5:M6"/>
    <mergeCell ref="N5:N6"/>
    <mergeCell ref="O5:O6"/>
    <mergeCell ref="E4:E6"/>
    <mergeCell ref="K5:K6"/>
    <mergeCell ref="L5:L6"/>
    <mergeCell ref="G5:G6"/>
  </mergeCells>
  <phoneticPr fontId="2"/>
  <pageMargins left="0.59055118110236227" right="0.59055118110236227" top="0.78740157480314965"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36"/>
  <sheetViews>
    <sheetView showGridLines="0" zoomScaleNormal="100" workbookViewId="0">
      <pane xSplit="4" ySplit="5" topLeftCell="E15" activePane="bottomRight" state="frozen"/>
      <selection pane="topRight"/>
      <selection pane="bottomLeft"/>
      <selection pane="bottomRight" sqref="A1:I1"/>
    </sheetView>
  </sheetViews>
  <sheetFormatPr defaultColWidth="8.875" defaultRowHeight="13.5" x14ac:dyDescent="0.15"/>
  <cols>
    <col min="1" max="1" width="2.5" style="29" customWidth="1"/>
    <col min="2" max="2" width="3.75" style="29" customWidth="1"/>
    <col min="3" max="3" width="25.25" style="29" customWidth="1"/>
    <col min="4" max="4" width="1.5" style="29" customWidth="1"/>
    <col min="5" max="9" width="11.25" style="30" customWidth="1"/>
    <col min="10" max="16384" width="8.875" style="5"/>
  </cols>
  <sheetData>
    <row r="1" spans="1:9" ht="20.100000000000001" customHeight="1" x14ac:dyDescent="0.15">
      <c r="A1" s="427" t="s">
        <v>289</v>
      </c>
      <c r="B1" s="427"/>
      <c r="C1" s="427"/>
      <c r="D1" s="427"/>
      <c r="E1" s="427"/>
      <c r="F1" s="427"/>
      <c r="G1" s="427"/>
      <c r="H1" s="427"/>
      <c r="I1" s="427"/>
    </row>
    <row r="2" spans="1:9" s="31" customFormat="1" ht="14.1" customHeight="1" x14ac:dyDescent="0.15">
      <c r="A2" s="31" t="s">
        <v>99</v>
      </c>
      <c r="E2" s="79"/>
      <c r="F2" s="79"/>
      <c r="G2" s="79"/>
      <c r="H2" s="79"/>
      <c r="I2" s="32" t="s">
        <v>54</v>
      </c>
    </row>
    <row r="3" spans="1:9" s="31" customFormat="1" ht="30" customHeight="1" x14ac:dyDescent="0.15">
      <c r="A3" s="544" t="s">
        <v>146</v>
      </c>
      <c r="B3" s="545"/>
      <c r="C3" s="545"/>
      <c r="D3" s="546"/>
      <c r="E3" s="554" t="s">
        <v>167</v>
      </c>
      <c r="F3" s="555"/>
      <c r="G3" s="555"/>
      <c r="H3" s="80"/>
      <c r="I3" s="557" t="s">
        <v>168</v>
      </c>
    </row>
    <row r="4" spans="1:9" s="31" customFormat="1" ht="15" customHeight="1" x14ac:dyDescent="0.15">
      <c r="A4" s="547"/>
      <c r="B4" s="547"/>
      <c r="C4" s="547"/>
      <c r="D4" s="548"/>
      <c r="E4" s="556"/>
      <c r="F4" s="551" t="s">
        <v>292</v>
      </c>
      <c r="G4" s="551" t="s">
        <v>165</v>
      </c>
      <c r="H4" s="551" t="s">
        <v>166</v>
      </c>
      <c r="I4" s="558"/>
    </row>
    <row r="5" spans="1:9" s="31" customFormat="1" ht="15" customHeight="1" x14ac:dyDescent="0.15">
      <c r="A5" s="549"/>
      <c r="B5" s="549"/>
      <c r="C5" s="549"/>
      <c r="D5" s="550"/>
      <c r="E5" s="552"/>
      <c r="F5" s="552"/>
      <c r="G5" s="552"/>
      <c r="H5" s="552"/>
      <c r="I5" s="559"/>
    </row>
    <row r="6" spans="1:9" s="57" customFormat="1" ht="24.95" customHeight="1" x14ac:dyDescent="0.15">
      <c r="A6" s="110"/>
      <c r="B6" s="553" t="s">
        <v>316</v>
      </c>
      <c r="C6" s="553"/>
      <c r="D6" s="89"/>
      <c r="E6" s="95">
        <f>SUM(E7,E8)</f>
        <v>74359822</v>
      </c>
      <c r="F6" s="95">
        <v>27902</v>
      </c>
      <c r="G6" s="95">
        <v>3713</v>
      </c>
      <c r="H6" s="95">
        <v>310</v>
      </c>
      <c r="I6" s="111">
        <f>SUM(I7,I8)</f>
        <v>1742014</v>
      </c>
    </row>
    <row r="7" spans="1:9" s="57" customFormat="1" ht="24.95" customHeight="1" x14ac:dyDescent="0.15">
      <c r="A7" s="108"/>
      <c r="B7" s="452" t="s">
        <v>49</v>
      </c>
      <c r="C7" s="452"/>
      <c r="D7" s="61"/>
      <c r="E7" s="112">
        <v>52480057</v>
      </c>
      <c r="F7" s="112">
        <v>71989</v>
      </c>
      <c r="G7" s="112">
        <v>8862</v>
      </c>
      <c r="H7" s="112">
        <v>0</v>
      </c>
      <c r="I7" s="113">
        <v>735232</v>
      </c>
    </row>
    <row r="8" spans="1:9" s="57" customFormat="1" ht="24.95" customHeight="1" x14ac:dyDescent="0.15">
      <c r="A8" s="108"/>
      <c r="B8" s="452" t="s">
        <v>50</v>
      </c>
      <c r="C8" s="452"/>
      <c r="D8" s="61"/>
      <c r="E8" s="112">
        <f>SUM(E9:E14)</f>
        <v>21879765</v>
      </c>
      <c r="F8" s="112">
        <v>11302</v>
      </c>
      <c r="G8" s="112">
        <v>1551</v>
      </c>
      <c r="H8" s="112">
        <v>91</v>
      </c>
      <c r="I8" s="113">
        <f>SUM(I9:I14)</f>
        <v>1006782</v>
      </c>
    </row>
    <row r="9" spans="1:9" ht="24.95" customHeight="1" x14ac:dyDescent="0.15">
      <c r="A9" s="36"/>
      <c r="B9" s="69">
        <v>55</v>
      </c>
      <c r="C9" s="193" t="s">
        <v>20</v>
      </c>
      <c r="D9" s="33"/>
      <c r="E9" s="4">
        <v>2543959</v>
      </c>
      <c r="F9" s="4">
        <v>231269</v>
      </c>
      <c r="G9" s="4">
        <v>2218</v>
      </c>
      <c r="H9" s="4">
        <v>50</v>
      </c>
      <c r="I9" s="45">
        <v>5561</v>
      </c>
    </row>
    <row r="10" spans="1:9" ht="24.95" customHeight="1" x14ac:dyDescent="0.15">
      <c r="A10" s="36"/>
      <c r="B10" s="69">
        <v>56</v>
      </c>
      <c r="C10" s="193" t="s">
        <v>51</v>
      </c>
      <c r="D10" s="33"/>
      <c r="E10" s="4">
        <v>1193865</v>
      </c>
      <c r="F10" s="4">
        <v>4522</v>
      </c>
      <c r="G10" s="4">
        <v>1205</v>
      </c>
      <c r="H10" s="3" t="s">
        <v>208</v>
      </c>
      <c r="I10" s="68">
        <v>14511</v>
      </c>
    </row>
    <row r="11" spans="1:9" ht="24.95" customHeight="1" x14ac:dyDescent="0.15">
      <c r="A11" s="36"/>
      <c r="B11" s="69">
        <v>57</v>
      </c>
      <c r="C11" s="193" t="s">
        <v>26</v>
      </c>
      <c r="D11" s="33"/>
      <c r="E11" s="4">
        <v>7298415</v>
      </c>
      <c r="F11" s="4">
        <v>11640</v>
      </c>
      <c r="G11" s="4">
        <v>1375</v>
      </c>
      <c r="H11" s="3" t="s">
        <v>57</v>
      </c>
      <c r="I11" s="68">
        <v>70056</v>
      </c>
    </row>
    <row r="12" spans="1:9" ht="24.95" customHeight="1" x14ac:dyDescent="0.15">
      <c r="A12" s="36"/>
      <c r="B12" s="69">
        <v>58</v>
      </c>
      <c r="C12" s="193" t="s">
        <v>34</v>
      </c>
      <c r="D12" s="33"/>
      <c r="E12" s="4">
        <v>3526213</v>
      </c>
      <c r="F12" s="4">
        <v>22460</v>
      </c>
      <c r="G12" s="4">
        <v>2781</v>
      </c>
      <c r="H12" s="3" t="s">
        <v>57</v>
      </c>
      <c r="I12" s="68">
        <v>689471</v>
      </c>
    </row>
    <row r="13" spans="1:9" ht="24.95" customHeight="1" x14ac:dyDescent="0.15">
      <c r="A13" s="36"/>
      <c r="B13" s="69">
        <v>59</v>
      </c>
      <c r="C13" s="193" t="s">
        <v>53</v>
      </c>
      <c r="D13" s="33"/>
      <c r="E13" s="4">
        <v>957250</v>
      </c>
      <c r="F13" s="4">
        <v>6216</v>
      </c>
      <c r="G13" s="4">
        <v>1656</v>
      </c>
      <c r="H13" s="3" t="s">
        <v>57</v>
      </c>
      <c r="I13" s="68">
        <v>33700</v>
      </c>
    </row>
    <row r="14" spans="1:9" ht="24.95" customHeight="1" x14ac:dyDescent="0.15">
      <c r="A14" s="36"/>
      <c r="B14" s="69">
        <v>60</v>
      </c>
      <c r="C14" s="193" t="s">
        <v>52</v>
      </c>
      <c r="D14" s="33"/>
      <c r="E14" s="4">
        <v>6360063</v>
      </c>
      <c r="F14" s="4">
        <v>8797</v>
      </c>
      <c r="G14" s="4">
        <v>1320</v>
      </c>
      <c r="H14" s="3" t="s">
        <v>57</v>
      </c>
      <c r="I14" s="68">
        <v>193483</v>
      </c>
    </row>
    <row r="15" spans="1:9" ht="3" customHeight="1" x14ac:dyDescent="0.15">
      <c r="A15" s="36"/>
      <c r="B15" s="37"/>
      <c r="C15" s="38"/>
      <c r="D15" s="33"/>
      <c r="E15" s="34"/>
      <c r="F15" s="34"/>
      <c r="G15" s="34"/>
      <c r="H15" s="40"/>
      <c r="I15" s="35"/>
    </row>
    <row r="16" spans="1:9" s="81" customFormat="1" ht="24.75" customHeight="1" x14ac:dyDescent="0.15">
      <c r="A16" s="93"/>
      <c r="B16" s="553" t="s">
        <v>317</v>
      </c>
      <c r="C16" s="553"/>
      <c r="D16" s="94"/>
      <c r="E16" s="95">
        <f>SUM(E17,E18)</f>
        <v>72063803</v>
      </c>
      <c r="F16" s="95">
        <v>28282</v>
      </c>
      <c r="G16" s="95">
        <v>3844</v>
      </c>
      <c r="H16" s="96">
        <v>299</v>
      </c>
      <c r="I16" s="97">
        <f>SUM(I17,I18)</f>
        <v>1398805</v>
      </c>
    </row>
    <row r="17" spans="1:9" s="81" customFormat="1" ht="24.75" customHeight="1" x14ac:dyDescent="0.15">
      <c r="A17" s="66"/>
      <c r="B17" s="452" t="s">
        <v>49</v>
      </c>
      <c r="C17" s="452"/>
      <c r="D17" s="67"/>
      <c r="E17" s="70">
        <v>50853535</v>
      </c>
      <c r="F17" s="70">
        <v>72235</v>
      </c>
      <c r="G17" s="70">
        <v>9213</v>
      </c>
      <c r="H17" s="70">
        <v>0</v>
      </c>
      <c r="I17" s="71">
        <v>555478</v>
      </c>
    </row>
    <row r="18" spans="1:9" s="81" customFormat="1" ht="24.75" customHeight="1" x14ac:dyDescent="0.15">
      <c r="A18" s="66"/>
      <c r="B18" s="452" t="s">
        <v>50</v>
      </c>
      <c r="C18" s="452"/>
      <c r="D18" s="67"/>
      <c r="E18" s="70">
        <f>SUM(E19:E24)</f>
        <v>21210268</v>
      </c>
      <c r="F18" s="70">
        <v>11502</v>
      </c>
      <c r="G18" s="70">
        <v>1603</v>
      </c>
      <c r="H18" s="70">
        <v>88</v>
      </c>
      <c r="I18" s="71">
        <f>SUM(I19:I24)</f>
        <v>843327</v>
      </c>
    </row>
    <row r="19" spans="1:9" s="31" customFormat="1" ht="24.75" customHeight="1" x14ac:dyDescent="0.15">
      <c r="A19" s="2"/>
      <c r="B19" s="69">
        <v>55</v>
      </c>
      <c r="C19" s="193" t="s">
        <v>20</v>
      </c>
      <c r="D19" s="2"/>
      <c r="E19" s="3">
        <v>1912021</v>
      </c>
      <c r="F19" s="3">
        <v>147079</v>
      </c>
      <c r="G19" s="3">
        <v>2074</v>
      </c>
      <c r="H19" s="3">
        <v>46</v>
      </c>
      <c r="I19" s="45">
        <v>3724</v>
      </c>
    </row>
    <row r="20" spans="1:9" s="31" customFormat="1" ht="24.75" customHeight="1" x14ac:dyDescent="0.15">
      <c r="A20" s="2"/>
      <c r="B20" s="69">
        <v>56</v>
      </c>
      <c r="C20" s="193" t="s">
        <v>51</v>
      </c>
      <c r="D20" s="2"/>
      <c r="E20" s="3">
        <v>1157222</v>
      </c>
      <c r="F20" s="3">
        <v>4782</v>
      </c>
      <c r="G20" s="3">
        <v>1238</v>
      </c>
      <c r="H20" s="3">
        <v>36</v>
      </c>
      <c r="I20" s="45">
        <v>10955</v>
      </c>
    </row>
    <row r="21" spans="1:9" s="31" customFormat="1" ht="24.75" customHeight="1" x14ac:dyDescent="0.15">
      <c r="A21" s="2"/>
      <c r="B21" s="69">
        <v>57</v>
      </c>
      <c r="C21" s="193" t="s">
        <v>26</v>
      </c>
      <c r="D21" s="2"/>
      <c r="E21" s="3">
        <v>7204383</v>
      </c>
      <c r="F21" s="4">
        <v>11849</v>
      </c>
      <c r="G21" s="4">
        <v>1351</v>
      </c>
      <c r="H21" s="3">
        <v>94</v>
      </c>
      <c r="I21" s="45">
        <v>73639</v>
      </c>
    </row>
    <row r="22" spans="1:9" s="31" customFormat="1" ht="24.75" customHeight="1" x14ac:dyDescent="0.15">
      <c r="A22" s="2"/>
      <c r="B22" s="69">
        <v>58</v>
      </c>
      <c r="C22" s="193" t="s">
        <v>34</v>
      </c>
      <c r="D22" s="2"/>
      <c r="E22" s="3">
        <v>3255712</v>
      </c>
      <c r="F22" s="3">
        <v>21850</v>
      </c>
      <c r="G22" s="3">
        <v>2946</v>
      </c>
      <c r="H22" s="3">
        <v>1043</v>
      </c>
      <c r="I22" s="45">
        <v>552269</v>
      </c>
    </row>
    <row r="23" spans="1:9" s="31" customFormat="1" ht="24.75" customHeight="1" x14ac:dyDescent="0.15">
      <c r="A23" s="2"/>
      <c r="B23" s="69">
        <v>59</v>
      </c>
      <c r="C23" s="193" t="s">
        <v>53</v>
      </c>
      <c r="D23" s="2"/>
      <c r="E23" s="3">
        <v>950400</v>
      </c>
      <c r="F23" s="3">
        <v>6646</v>
      </c>
      <c r="G23" s="3">
        <v>1838</v>
      </c>
      <c r="H23" s="3">
        <v>46</v>
      </c>
      <c r="I23" s="45">
        <v>12004</v>
      </c>
    </row>
    <row r="24" spans="1:9" s="31" customFormat="1" ht="24.75" customHeight="1" x14ac:dyDescent="0.15">
      <c r="A24" s="2"/>
      <c r="B24" s="69">
        <v>60</v>
      </c>
      <c r="C24" s="193" t="s">
        <v>52</v>
      </c>
      <c r="D24" s="2"/>
      <c r="E24" s="3">
        <v>6730530</v>
      </c>
      <c r="F24" s="4">
        <v>9769</v>
      </c>
      <c r="G24" s="4">
        <v>1524</v>
      </c>
      <c r="H24" s="3">
        <v>100</v>
      </c>
      <c r="I24" s="45">
        <v>190736</v>
      </c>
    </row>
    <row r="25" spans="1:9" s="31" customFormat="1" ht="3" customHeight="1" x14ac:dyDescent="0.15">
      <c r="A25" s="2"/>
      <c r="B25" s="69"/>
      <c r="C25" s="193"/>
      <c r="D25" s="2"/>
      <c r="E25" s="4"/>
      <c r="F25" s="4"/>
      <c r="G25" s="4"/>
      <c r="H25" s="3"/>
      <c r="I25" s="68"/>
    </row>
    <row r="26" spans="1:9" s="81" customFormat="1" ht="24.75" customHeight="1" x14ac:dyDescent="0.15">
      <c r="A26" s="93"/>
      <c r="B26" s="553" t="s">
        <v>303</v>
      </c>
      <c r="C26" s="553"/>
      <c r="D26" s="94"/>
      <c r="E26" s="95">
        <f>SUM(E27,E28)</f>
        <v>64432733</v>
      </c>
      <c r="F26" s="95">
        <v>29611</v>
      </c>
      <c r="G26" s="95">
        <v>3978</v>
      </c>
      <c r="H26" s="96">
        <v>306</v>
      </c>
      <c r="I26" s="97">
        <f>SUM(I27,I28)</f>
        <v>1058903</v>
      </c>
    </row>
    <row r="27" spans="1:9" s="81" customFormat="1" ht="24.75" customHeight="1" x14ac:dyDescent="0.15">
      <c r="A27" s="66"/>
      <c r="B27" s="452" t="s">
        <v>49</v>
      </c>
      <c r="C27" s="452"/>
      <c r="D27" s="67"/>
      <c r="E27" s="70">
        <v>45711538</v>
      </c>
      <c r="F27" s="70">
        <v>75807</v>
      </c>
      <c r="G27" s="70">
        <v>9571</v>
      </c>
      <c r="H27" s="70">
        <v>0</v>
      </c>
      <c r="I27" s="71">
        <v>389555</v>
      </c>
    </row>
    <row r="28" spans="1:9" s="81" customFormat="1" ht="24.75" customHeight="1" x14ac:dyDescent="0.15">
      <c r="A28" s="66"/>
      <c r="B28" s="452" t="s">
        <v>50</v>
      </c>
      <c r="C28" s="452"/>
      <c r="D28" s="67"/>
      <c r="E28" s="70">
        <f>SUM(E29:E34)</f>
        <v>18721195</v>
      </c>
      <c r="F28" s="70">
        <v>11902</v>
      </c>
      <c r="G28" s="70">
        <v>1639</v>
      </c>
      <c r="H28" s="70">
        <v>89</v>
      </c>
      <c r="I28" s="71">
        <f>SUM(I29:I34)</f>
        <v>669348</v>
      </c>
    </row>
    <row r="29" spans="1:9" s="31" customFormat="1" ht="24.75" customHeight="1" x14ac:dyDescent="0.15">
      <c r="A29" s="2"/>
      <c r="B29" s="69">
        <v>55</v>
      </c>
      <c r="C29" s="193" t="s">
        <v>20</v>
      </c>
      <c r="D29" s="2"/>
      <c r="E29" s="3">
        <v>1015581</v>
      </c>
      <c r="F29" s="3">
        <v>169264</v>
      </c>
      <c r="G29" s="3">
        <v>1646</v>
      </c>
      <c r="H29" s="3">
        <v>42</v>
      </c>
      <c r="I29" s="45">
        <v>3905</v>
      </c>
    </row>
    <row r="30" spans="1:9" s="31" customFormat="1" ht="24.75" customHeight="1" x14ac:dyDescent="0.15">
      <c r="A30" s="2"/>
      <c r="B30" s="69">
        <v>56</v>
      </c>
      <c r="C30" s="193" t="s">
        <v>51</v>
      </c>
      <c r="D30" s="2"/>
      <c r="E30" s="3">
        <v>1022924</v>
      </c>
      <c r="F30" s="3">
        <v>5166</v>
      </c>
      <c r="G30" s="3">
        <v>1325</v>
      </c>
      <c r="H30" s="3">
        <v>33</v>
      </c>
      <c r="I30" s="45">
        <v>5858</v>
      </c>
    </row>
    <row r="31" spans="1:9" s="31" customFormat="1" ht="24.75" customHeight="1" x14ac:dyDescent="0.15">
      <c r="A31" s="2"/>
      <c r="B31" s="69">
        <v>57</v>
      </c>
      <c r="C31" s="193" t="s">
        <v>26</v>
      </c>
      <c r="D31" s="2"/>
      <c r="E31" s="3">
        <v>6683625</v>
      </c>
      <c r="F31" s="4">
        <v>12682</v>
      </c>
      <c r="G31" s="4">
        <v>1440</v>
      </c>
      <c r="H31" s="3">
        <v>95</v>
      </c>
      <c r="I31" s="45">
        <v>43386</v>
      </c>
    </row>
    <row r="32" spans="1:9" s="31" customFormat="1" ht="24.75" customHeight="1" x14ac:dyDescent="0.15">
      <c r="A32" s="2"/>
      <c r="B32" s="69">
        <v>58</v>
      </c>
      <c r="C32" s="193" t="s">
        <v>34</v>
      </c>
      <c r="D32" s="2"/>
      <c r="E32" s="3">
        <v>2740109</v>
      </c>
      <c r="F32" s="3">
        <v>21921</v>
      </c>
      <c r="G32" s="3">
        <v>2507</v>
      </c>
      <c r="H32" s="3">
        <v>688</v>
      </c>
      <c r="I32" s="45">
        <v>415059</v>
      </c>
    </row>
    <row r="33" spans="1:9" s="31" customFormat="1" ht="24.75" customHeight="1" x14ac:dyDescent="0.15">
      <c r="A33" s="2"/>
      <c r="B33" s="69">
        <v>59</v>
      </c>
      <c r="C33" s="193" t="s">
        <v>53</v>
      </c>
      <c r="D33" s="2"/>
      <c r="E33" s="3">
        <v>784919</v>
      </c>
      <c r="F33" s="3">
        <v>6946</v>
      </c>
      <c r="G33" s="3">
        <v>1987</v>
      </c>
      <c r="H33" s="3">
        <v>41</v>
      </c>
      <c r="I33" s="45">
        <v>22251</v>
      </c>
    </row>
    <row r="34" spans="1:9" s="31" customFormat="1" ht="24.75" customHeight="1" x14ac:dyDescent="0.15">
      <c r="A34" s="2"/>
      <c r="B34" s="69">
        <v>60</v>
      </c>
      <c r="C34" s="193" t="s">
        <v>52</v>
      </c>
      <c r="D34" s="2"/>
      <c r="E34" s="3">
        <v>6474037</v>
      </c>
      <c r="F34" s="4">
        <v>10719</v>
      </c>
      <c r="G34" s="4">
        <v>1659</v>
      </c>
      <c r="H34" s="3">
        <v>103</v>
      </c>
      <c r="I34" s="45">
        <v>178889</v>
      </c>
    </row>
    <row r="35" spans="1:9" s="31" customFormat="1" ht="3" customHeight="1" x14ac:dyDescent="0.15">
      <c r="A35" s="72"/>
      <c r="B35" s="73"/>
      <c r="C35" s="82"/>
      <c r="D35" s="72"/>
      <c r="E35" s="75"/>
      <c r="F35" s="74"/>
      <c r="G35" s="74"/>
      <c r="H35" s="75"/>
      <c r="I35" s="176"/>
    </row>
    <row r="36" spans="1:9" ht="17.25" customHeight="1" x14ac:dyDescent="0.15">
      <c r="A36" s="36"/>
      <c r="B36" s="37"/>
      <c r="C36" s="38"/>
      <c r="D36" s="33"/>
      <c r="E36" s="59"/>
      <c r="F36" s="60"/>
      <c r="G36" s="60"/>
      <c r="H36" s="59"/>
      <c r="I36" s="59"/>
    </row>
  </sheetData>
  <mergeCells count="17">
    <mergeCell ref="H4:H5"/>
    <mergeCell ref="A1:I1"/>
    <mergeCell ref="B27:C27"/>
    <mergeCell ref="B26:C26"/>
    <mergeCell ref="B18:C18"/>
    <mergeCell ref="E3:G3"/>
    <mergeCell ref="E4:E5"/>
    <mergeCell ref="B17:C17"/>
    <mergeCell ref="I3:I5"/>
    <mergeCell ref="B28:C28"/>
    <mergeCell ref="A3:D5"/>
    <mergeCell ref="F4:F5"/>
    <mergeCell ref="G4:G5"/>
    <mergeCell ref="B16:C16"/>
    <mergeCell ref="B6:C6"/>
    <mergeCell ref="B7:C7"/>
    <mergeCell ref="B8:C8"/>
  </mergeCells>
  <phoneticPr fontId="2"/>
  <pageMargins left="0.59055118110236227" right="0.59055118110236227" top="0.78740157480314965"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50"/>
  <sheetViews>
    <sheetView showGridLines="0" zoomScaleNormal="100" workbookViewId="0">
      <pane xSplit="1" ySplit="12" topLeftCell="B40" activePane="bottomRight" state="frozen"/>
      <selection sqref="A1:I1"/>
      <selection pane="topRight" sqref="A1:I1"/>
      <selection pane="bottomLeft" sqref="A1:I1"/>
      <selection pane="bottomRight" sqref="A1:I1"/>
    </sheetView>
  </sheetViews>
  <sheetFormatPr defaultRowHeight="13.5" x14ac:dyDescent="0.15"/>
  <cols>
    <col min="1" max="1" width="13.75" style="5" customWidth="1"/>
    <col min="2" max="9" width="9.75" style="5" customWidth="1"/>
    <col min="10" max="17" width="10.125" style="5" customWidth="1"/>
    <col min="18" max="16384" width="9" style="5"/>
  </cols>
  <sheetData>
    <row r="1" spans="1:11" ht="19.5" customHeight="1" x14ac:dyDescent="0.15">
      <c r="A1" s="591" t="s">
        <v>122</v>
      </c>
      <c r="B1" s="591"/>
      <c r="C1" s="591"/>
      <c r="D1" s="591"/>
      <c r="E1" s="591"/>
      <c r="F1" s="591"/>
      <c r="G1" s="591"/>
      <c r="H1" s="591"/>
      <c r="I1" s="591"/>
    </row>
    <row r="2" spans="1:11" ht="13.5" customHeight="1" x14ac:dyDescent="0.15">
      <c r="A2" s="284"/>
      <c r="B2" s="284"/>
      <c r="C2" s="284"/>
      <c r="D2" s="284"/>
      <c r="E2" s="284"/>
      <c r="F2" s="284"/>
      <c r="G2" s="284"/>
      <c r="H2" s="284"/>
      <c r="I2" s="284"/>
    </row>
    <row r="3" spans="1:11" ht="15" customHeight="1" x14ac:dyDescent="0.15">
      <c r="A3" s="596" t="s">
        <v>235</v>
      </c>
      <c r="B3" s="596"/>
      <c r="C3" s="596"/>
      <c r="D3" s="596"/>
      <c r="E3" s="596"/>
      <c r="F3" s="596"/>
      <c r="G3" s="596"/>
      <c r="H3" s="596"/>
      <c r="I3" s="596"/>
    </row>
    <row r="4" spans="1:11" ht="15" customHeight="1" x14ac:dyDescent="0.15">
      <c r="A4" s="596"/>
      <c r="B4" s="596"/>
      <c r="C4" s="596"/>
      <c r="D4" s="596"/>
      <c r="E4" s="596"/>
      <c r="F4" s="596"/>
      <c r="G4" s="596"/>
      <c r="H4" s="596"/>
      <c r="I4" s="596"/>
    </row>
    <row r="5" spans="1:11" ht="15.6" customHeight="1" x14ac:dyDescent="0.15">
      <c r="A5" s="596"/>
      <c r="B5" s="596"/>
      <c r="C5" s="596"/>
      <c r="D5" s="596"/>
      <c r="E5" s="596"/>
      <c r="F5" s="596"/>
      <c r="G5" s="596"/>
      <c r="H5" s="596"/>
      <c r="I5" s="596"/>
    </row>
    <row r="6" spans="1:11" ht="15" customHeight="1" x14ac:dyDescent="0.15">
      <c r="A6" s="596"/>
      <c r="B6" s="596"/>
      <c r="C6" s="596"/>
      <c r="D6" s="596"/>
      <c r="E6" s="596"/>
      <c r="F6" s="596"/>
      <c r="G6" s="596"/>
      <c r="H6" s="596"/>
      <c r="I6" s="596"/>
    </row>
    <row r="7" spans="1:11" ht="14.25" customHeight="1" x14ac:dyDescent="0.15">
      <c r="A7" s="31"/>
    </row>
    <row r="8" spans="1:11" ht="15" customHeight="1" x14ac:dyDescent="0.15">
      <c r="A8" s="31"/>
      <c r="K8" s="285"/>
    </row>
    <row r="9" spans="1:11" ht="20.100000000000001" customHeight="1" x14ac:dyDescent="0.15">
      <c r="A9" s="219" t="s">
        <v>61</v>
      </c>
      <c r="B9" s="2"/>
      <c r="C9" s="2"/>
      <c r="D9" s="2"/>
      <c r="E9" s="2"/>
      <c r="F9" s="2"/>
      <c r="G9" s="2"/>
      <c r="H9" s="2"/>
      <c r="I9" s="134"/>
    </row>
    <row r="10" spans="1:11" x14ac:dyDescent="0.15">
      <c r="A10" s="69" t="s">
        <v>55</v>
      </c>
      <c r="B10" s="2"/>
      <c r="C10" s="2"/>
      <c r="D10" s="2"/>
      <c r="E10" s="2"/>
      <c r="F10" s="2"/>
      <c r="G10" s="2"/>
      <c r="H10" s="2"/>
      <c r="I10" s="134"/>
    </row>
    <row r="11" spans="1:11" ht="15" customHeight="1" x14ac:dyDescent="0.15">
      <c r="A11" s="592" t="s">
        <v>56</v>
      </c>
      <c r="B11" s="594" t="s">
        <v>169</v>
      </c>
      <c r="C11" s="594"/>
      <c r="D11" s="594" t="s">
        <v>170</v>
      </c>
      <c r="E11" s="594"/>
      <c r="F11" s="594" t="s">
        <v>171</v>
      </c>
      <c r="G11" s="594"/>
      <c r="H11" s="597" t="s">
        <v>172</v>
      </c>
      <c r="I11" s="598"/>
      <c r="J11" s="36"/>
    </row>
    <row r="12" spans="1:11" ht="15" customHeight="1" x14ac:dyDescent="0.15">
      <c r="A12" s="593"/>
      <c r="B12" s="595"/>
      <c r="C12" s="595"/>
      <c r="D12" s="595"/>
      <c r="E12" s="595"/>
      <c r="F12" s="595"/>
      <c r="G12" s="595"/>
      <c r="H12" s="599"/>
      <c r="I12" s="600"/>
      <c r="J12" s="36"/>
    </row>
    <row r="13" spans="1:11" ht="20.100000000000001" customHeight="1" x14ac:dyDescent="0.15">
      <c r="A13" s="286" t="s">
        <v>318</v>
      </c>
      <c r="B13" s="589">
        <v>64918</v>
      </c>
      <c r="C13" s="590"/>
      <c r="D13" s="589">
        <v>6214</v>
      </c>
      <c r="E13" s="590"/>
      <c r="F13" s="589">
        <v>58704</v>
      </c>
      <c r="G13" s="590"/>
      <c r="H13" s="587">
        <v>-52490</v>
      </c>
      <c r="I13" s="588"/>
      <c r="J13" s="36"/>
    </row>
    <row r="14" spans="1:11" ht="20.100000000000001" customHeight="1" x14ac:dyDescent="0.15">
      <c r="A14" s="286" t="s">
        <v>319</v>
      </c>
      <c r="B14" s="586">
        <v>62290</v>
      </c>
      <c r="C14" s="586"/>
      <c r="D14" s="601">
        <v>4376</v>
      </c>
      <c r="E14" s="601"/>
      <c r="F14" s="601">
        <v>57914</v>
      </c>
      <c r="G14" s="601"/>
      <c r="H14" s="588">
        <v>-53538</v>
      </c>
      <c r="I14" s="588"/>
      <c r="J14" s="36"/>
    </row>
    <row r="15" spans="1:11" ht="20.100000000000001" customHeight="1" x14ac:dyDescent="0.15">
      <c r="A15" s="286" t="s">
        <v>320</v>
      </c>
      <c r="B15" s="589">
        <v>67999</v>
      </c>
      <c r="C15" s="590"/>
      <c r="D15" s="589">
        <v>6220</v>
      </c>
      <c r="E15" s="590"/>
      <c r="F15" s="589">
        <v>61779</v>
      </c>
      <c r="G15" s="590"/>
      <c r="H15" s="587">
        <v>-55559</v>
      </c>
      <c r="I15" s="588"/>
      <c r="J15" s="36"/>
    </row>
    <row r="16" spans="1:11" ht="20.100000000000001" customHeight="1" x14ac:dyDescent="0.15">
      <c r="A16" s="286" t="s">
        <v>321</v>
      </c>
      <c r="B16" s="589">
        <v>77084</v>
      </c>
      <c r="C16" s="590"/>
      <c r="D16" s="589">
        <v>6690</v>
      </c>
      <c r="E16" s="590"/>
      <c r="F16" s="589">
        <v>70394</v>
      </c>
      <c r="G16" s="590"/>
      <c r="H16" s="587">
        <v>-63704</v>
      </c>
      <c r="I16" s="588"/>
      <c r="J16" s="36"/>
    </row>
    <row r="17" spans="1:11" ht="20.100000000000001" customHeight="1" x14ac:dyDescent="0.15">
      <c r="A17" s="286" t="s">
        <v>322</v>
      </c>
      <c r="B17" s="589">
        <v>76073</v>
      </c>
      <c r="C17" s="590"/>
      <c r="D17" s="589">
        <v>7296</v>
      </c>
      <c r="E17" s="590"/>
      <c r="F17" s="589">
        <v>68777</v>
      </c>
      <c r="G17" s="590"/>
      <c r="H17" s="587">
        <v>-61481</v>
      </c>
      <c r="I17" s="588"/>
      <c r="J17" s="36"/>
    </row>
    <row r="18" spans="1:11" ht="20.100000000000001" customHeight="1" x14ac:dyDescent="0.15">
      <c r="A18" s="286" t="s">
        <v>323</v>
      </c>
      <c r="B18" s="586">
        <v>74795</v>
      </c>
      <c r="C18" s="586"/>
      <c r="D18" s="586">
        <v>6969</v>
      </c>
      <c r="E18" s="586"/>
      <c r="F18" s="586">
        <v>67826</v>
      </c>
      <c r="G18" s="586"/>
      <c r="H18" s="568">
        <v>-60857</v>
      </c>
      <c r="I18" s="568"/>
      <c r="J18" s="287"/>
      <c r="K18" s="258"/>
    </row>
    <row r="19" spans="1:11" s="36" customFormat="1" ht="20.100000000000001" customHeight="1" x14ac:dyDescent="0.15">
      <c r="A19" s="286" t="s">
        <v>324</v>
      </c>
      <c r="B19" s="586">
        <v>89449</v>
      </c>
      <c r="C19" s="586"/>
      <c r="D19" s="586">
        <v>7428</v>
      </c>
      <c r="E19" s="586"/>
      <c r="F19" s="586">
        <v>82021</v>
      </c>
      <c r="G19" s="586"/>
      <c r="H19" s="568">
        <v>-74593</v>
      </c>
      <c r="I19" s="568"/>
      <c r="J19" s="287"/>
      <c r="K19" s="287"/>
    </row>
    <row r="20" spans="1:11" s="36" customFormat="1" ht="20.100000000000001" customHeight="1" x14ac:dyDescent="0.15">
      <c r="A20" s="286" t="s">
        <v>325</v>
      </c>
      <c r="B20" s="586">
        <v>124572</v>
      </c>
      <c r="C20" s="586"/>
      <c r="D20" s="586">
        <v>6647</v>
      </c>
      <c r="E20" s="586"/>
      <c r="F20" s="586">
        <v>117925</v>
      </c>
      <c r="G20" s="586"/>
      <c r="H20" s="568">
        <v>-111278</v>
      </c>
      <c r="I20" s="568"/>
      <c r="J20" s="287"/>
      <c r="K20" s="287"/>
    </row>
    <row r="21" spans="1:11" s="36" customFormat="1" ht="20.100000000000001" customHeight="1" x14ac:dyDescent="0.15">
      <c r="A21" s="286" t="s">
        <v>326</v>
      </c>
      <c r="B21" s="586">
        <v>65123</v>
      </c>
      <c r="C21" s="586"/>
      <c r="D21" s="586">
        <v>5745</v>
      </c>
      <c r="E21" s="586"/>
      <c r="F21" s="586">
        <v>59378</v>
      </c>
      <c r="G21" s="586"/>
      <c r="H21" s="568">
        <v>-53633</v>
      </c>
      <c r="I21" s="568"/>
      <c r="J21" s="287"/>
      <c r="K21" s="287"/>
    </row>
    <row r="22" spans="1:11" s="36" customFormat="1" ht="20.100000000000001" customHeight="1" x14ac:dyDescent="0.15">
      <c r="A22" s="286" t="s">
        <v>327</v>
      </c>
      <c r="B22" s="586">
        <v>69766</v>
      </c>
      <c r="C22" s="586"/>
      <c r="D22" s="565">
        <v>7677</v>
      </c>
      <c r="E22" s="566"/>
      <c r="F22" s="565">
        <v>62089</v>
      </c>
      <c r="G22" s="566"/>
      <c r="H22" s="568">
        <v>-54412</v>
      </c>
      <c r="I22" s="568"/>
      <c r="J22" s="287"/>
      <c r="K22" s="287"/>
    </row>
    <row r="23" spans="1:11" s="36" customFormat="1" ht="20.100000000000001" customHeight="1" x14ac:dyDescent="0.15">
      <c r="A23" s="286" t="s">
        <v>328</v>
      </c>
      <c r="B23" s="563">
        <v>78859</v>
      </c>
      <c r="C23" s="564"/>
      <c r="D23" s="563">
        <v>6698</v>
      </c>
      <c r="E23" s="564"/>
      <c r="F23" s="563">
        <v>72161</v>
      </c>
      <c r="G23" s="564"/>
      <c r="H23" s="567">
        <v>-65463</v>
      </c>
      <c r="I23" s="568"/>
      <c r="J23" s="287"/>
      <c r="K23" s="287"/>
    </row>
    <row r="24" spans="1:11" s="36" customFormat="1" ht="20.100000000000001" customHeight="1" x14ac:dyDescent="0.15">
      <c r="A24" s="286" t="s">
        <v>329</v>
      </c>
      <c r="B24" s="563">
        <v>86990</v>
      </c>
      <c r="C24" s="564"/>
      <c r="D24" s="563">
        <v>5626</v>
      </c>
      <c r="E24" s="564"/>
      <c r="F24" s="563">
        <v>81364</v>
      </c>
      <c r="G24" s="564"/>
      <c r="H24" s="567">
        <v>-75738</v>
      </c>
      <c r="I24" s="568"/>
      <c r="J24" s="287"/>
      <c r="K24" s="287"/>
    </row>
    <row r="25" spans="1:11" s="36" customFormat="1" ht="20.100000000000001" customHeight="1" x14ac:dyDescent="0.15">
      <c r="A25" s="286" t="s">
        <v>330</v>
      </c>
      <c r="B25" s="563">
        <v>97490</v>
      </c>
      <c r="C25" s="564"/>
      <c r="D25" s="563">
        <v>8171</v>
      </c>
      <c r="E25" s="564"/>
      <c r="F25" s="563">
        <v>89318</v>
      </c>
      <c r="G25" s="564"/>
      <c r="H25" s="567">
        <v>-81147</v>
      </c>
      <c r="I25" s="568"/>
      <c r="J25" s="287"/>
      <c r="K25" s="287"/>
    </row>
    <row r="26" spans="1:11" s="36" customFormat="1" ht="20.100000000000001" customHeight="1" x14ac:dyDescent="0.15">
      <c r="A26" s="286" t="s">
        <v>394</v>
      </c>
      <c r="B26" s="565">
        <v>87900</v>
      </c>
      <c r="C26" s="566"/>
      <c r="D26" s="565">
        <v>9479</v>
      </c>
      <c r="E26" s="566"/>
      <c r="F26" s="565">
        <v>78421</v>
      </c>
      <c r="G26" s="566"/>
      <c r="H26" s="567">
        <v>-68942</v>
      </c>
      <c r="I26" s="568"/>
      <c r="J26" s="287"/>
      <c r="K26" s="287"/>
    </row>
    <row r="27" spans="1:11" s="36" customFormat="1" ht="20.100000000000001" customHeight="1" x14ac:dyDescent="0.15">
      <c r="A27" s="286" t="s">
        <v>331</v>
      </c>
      <c r="B27" s="563">
        <v>90489</v>
      </c>
      <c r="C27" s="564"/>
      <c r="D27" s="563">
        <v>8827</v>
      </c>
      <c r="E27" s="564"/>
      <c r="F27" s="563">
        <v>81662</v>
      </c>
      <c r="G27" s="564"/>
      <c r="H27" s="567">
        <v>-72835</v>
      </c>
      <c r="I27" s="568"/>
      <c r="J27" s="287"/>
      <c r="K27" s="287"/>
    </row>
    <row r="28" spans="1:11" s="36" customFormat="1" ht="20.100000000000001" customHeight="1" x14ac:dyDescent="0.15">
      <c r="A28" s="286" t="s">
        <v>332</v>
      </c>
      <c r="B28" s="563">
        <v>74687</v>
      </c>
      <c r="C28" s="564"/>
      <c r="D28" s="563">
        <v>8443</v>
      </c>
      <c r="E28" s="564"/>
      <c r="F28" s="563">
        <v>66244</v>
      </c>
      <c r="G28" s="564"/>
      <c r="H28" s="567">
        <v>-57801</v>
      </c>
      <c r="I28" s="568"/>
      <c r="J28" s="287"/>
      <c r="K28" s="287"/>
    </row>
    <row r="29" spans="1:11" s="36" customFormat="1" ht="20.100000000000001" customHeight="1" x14ac:dyDescent="0.15">
      <c r="A29" s="286" t="s">
        <v>333</v>
      </c>
      <c r="B29" s="563">
        <v>82775</v>
      </c>
      <c r="C29" s="564"/>
      <c r="D29" s="563">
        <v>9794</v>
      </c>
      <c r="E29" s="564"/>
      <c r="F29" s="563">
        <v>72981</v>
      </c>
      <c r="G29" s="564"/>
      <c r="H29" s="567">
        <v>-63187</v>
      </c>
      <c r="I29" s="568"/>
      <c r="J29" s="287"/>
      <c r="K29" s="287"/>
    </row>
    <row r="30" spans="1:11" s="36" customFormat="1" ht="20.100000000000001" customHeight="1" x14ac:dyDescent="0.15">
      <c r="A30" s="286" t="s">
        <v>393</v>
      </c>
      <c r="B30" s="563">
        <v>109498</v>
      </c>
      <c r="C30" s="564"/>
      <c r="D30" s="563">
        <v>11418</v>
      </c>
      <c r="E30" s="564"/>
      <c r="F30" s="563">
        <v>98080</v>
      </c>
      <c r="G30" s="564"/>
      <c r="H30" s="567">
        <v>-86662</v>
      </c>
      <c r="I30" s="568"/>
      <c r="J30" s="287"/>
      <c r="K30" s="287"/>
    </row>
    <row r="31" spans="1:11" ht="20.100000000000001" customHeight="1" x14ac:dyDescent="0.15">
      <c r="A31" s="286" t="s">
        <v>436</v>
      </c>
      <c r="B31" s="563">
        <v>93954</v>
      </c>
      <c r="C31" s="564"/>
      <c r="D31" s="563">
        <v>12492</v>
      </c>
      <c r="E31" s="564"/>
      <c r="F31" s="563">
        <v>81461</v>
      </c>
      <c r="G31" s="564"/>
      <c r="H31" s="567">
        <v>-68969</v>
      </c>
      <c r="I31" s="568"/>
      <c r="J31" s="287"/>
      <c r="K31" s="258"/>
    </row>
    <row r="32" spans="1:11" s="36" customFormat="1" ht="20.100000000000001" customHeight="1" x14ac:dyDescent="0.15">
      <c r="A32" s="286" t="s">
        <v>451</v>
      </c>
      <c r="B32" s="563">
        <v>83310</v>
      </c>
      <c r="C32" s="564"/>
      <c r="D32" s="563">
        <v>11510</v>
      </c>
      <c r="E32" s="564"/>
      <c r="F32" s="563">
        <v>71800</v>
      </c>
      <c r="G32" s="564"/>
      <c r="H32" s="567">
        <v>-60290</v>
      </c>
      <c r="I32" s="568"/>
      <c r="J32" s="287"/>
      <c r="K32" s="287"/>
    </row>
    <row r="33" spans="1:11" s="36" customFormat="1" ht="20.100000000000001" customHeight="1" x14ac:dyDescent="0.15">
      <c r="A33" s="286" t="s">
        <v>452</v>
      </c>
      <c r="B33" s="565">
        <v>107102</v>
      </c>
      <c r="C33" s="566"/>
      <c r="D33" s="565">
        <v>13899</v>
      </c>
      <c r="E33" s="566"/>
      <c r="F33" s="565">
        <v>93203</v>
      </c>
      <c r="G33" s="566"/>
      <c r="H33" s="567">
        <v>-79304</v>
      </c>
      <c r="I33" s="568"/>
      <c r="J33" s="287"/>
      <c r="K33" s="287"/>
    </row>
    <row r="34" spans="1:11" s="36" customFormat="1" ht="20.100000000000001" customHeight="1" x14ac:dyDescent="0.15">
      <c r="A34" s="293" t="s">
        <v>458</v>
      </c>
      <c r="B34" s="563">
        <v>179662</v>
      </c>
      <c r="C34" s="564"/>
      <c r="D34" s="563">
        <v>13782</v>
      </c>
      <c r="E34" s="564"/>
      <c r="F34" s="563">
        <v>165880</v>
      </c>
      <c r="G34" s="564"/>
      <c r="H34" s="567">
        <v>-152098</v>
      </c>
      <c r="I34" s="568"/>
      <c r="J34" s="287"/>
      <c r="K34" s="287"/>
    </row>
    <row r="35" spans="1:11" s="36" customFormat="1" ht="20.100000000000001" customHeight="1" x14ac:dyDescent="0.15">
      <c r="A35" s="318" t="s">
        <v>528</v>
      </c>
      <c r="B35" s="573">
        <v>166478019</v>
      </c>
      <c r="C35" s="574"/>
      <c r="D35" s="573">
        <v>11720466</v>
      </c>
      <c r="E35" s="574"/>
      <c r="F35" s="573">
        <v>154757553</v>
      </c>
      <c r="G35" s="574"/>
      <c r="H35" s="575">
        <f>D35-F35</f>
        <v>-143037087</v>
      </c>
      <c r="I35" s="576"/>
      <c r="J35" s="287"/>
      <c r="K35" s="287"/>
    </row>
    <row r="36" spans="1:11" ht="20.100000000000001" customHeight="1" x14ac:dyDescent="0.15">
      <c r="A36" s="316" t="s">
        <v>536</v>
      </c>
      <c r="B36" s="569">
        <v>132889</v>
      </c>
      <c r="C36" s="570"/>
      <c r="D36" s="569">
        <v>12728</v>
      </c>
      <c r="E36" s="570"/>
      <c r="F36" s="569">
        <v>120162</v>
      </c>
      <c r="G36" s="570"/>
      <c r="H36" s="584">
        <v>-107434</v>
      </c>
      <c r="I36" s="585"/>
      <c r="J36" s="288"/>
    </row>
    <row r="37" spans="1:11" ht="20.100000000000001" customHeight="1" x14ac:dyDescent="0.15">
      <c r="A37" s="317" t="s">
        <v>551</v>
      </c>
      <c r="B37" s="560">
        <v>9359</v>
      </c>
      <c r="C37" s="560"/>
      <c r="D37" s="571">
        <v>832</v>
      </c>
      <c r="E37" s="572"/>
      <c r="F37" s="571">
        <v>8527</v>
      </c>
      <c r="G37" s="572"/>
      <c r="H37" s="582">
        <f>D37-F37</f>
        <v>-7695</v>
      </c>
      <c r="I37" s="583"/>
      <c r="J37" s="288"/>
    </row>
    <row r="38" spans="1:11" ht="20.100000000000001" customHeight="1" x14ac:dyDescent="0.15">
      <c r="A38" s="318" t="s">
        <v>552</v>
      </c>
      <c r="B38" s="560">
        <v>8298</v>
      </c>
      <c r="C38" s="560"/>
      <c r="D38" s="561">
        <v>868</v>
      </c>
      <c r="E38" s="562"/>
      <c r="F38" s="561">
        <v>7430</v>
      </c>
      <c r="G38" s="562"/>
      <c r="H38" s="580">
        <f t="shared" ref="H38:H48" si="0">D38-F38</f>
        <v>-6562</v>
      </c>
      <c r="I38" s="581"/>
      <c r="J38" s="288"/>
    </row>
    <row r="39" spans="1:11" ht="20.100000000000001" customHeight="1" x14ac:dyDescent="0.15">
      <c r="A39" s="289" t="s">
        <v>128</v>
      </c>
      <c r="B39" s="560">
        <v>12865</v>
      </c>
      <c r="C39" s="560"/>
      <c r="D39" s="561">
        <v>1357</v>
      </c>
      <c r="E39" s="562"/>
      <c r="F39" s="561">
        <v>11508</v>
      </c>
      <c r="G39" s="562"/>
      <c r="H39" s="580">
        <f t="shared" si="0"/>
        <v>-10151</v>
      </c>
      <c r="I39" s="581"/>
      <c r="J39" s="288"/>
    </row>
    <row r="40" spans="1:11" ht="20.100000000000001" customHeight="1" x14ac:dyDescent="0.15">
      <c r="A40" s="289" t="s">
        <v>129</v>
      </c>
      <c r="B40" s="560">
        <v>7925</v>
      </c>
      <c r="C40" s="560"/>
      <c r="D40" s="561">
        <v>624</v>
      </c>
      <c r="E40" s="562"/>
      <c r="F40" s="561">
        <v>7301</v>
      </c>
      <c r="G40" s="562"/>
      <c r="H40" s="580">
        <f t="shared" si="0"/>
        <v>-6677</v>
      </c>
      <c r="I40" s="581"/>
      <c r="J40" s="288"/>
    </row>
    <row r="41" spans="1:11" ht="20.100000000000001" customHeight="1" x14ac:dyDescent="0.15">
      <c r="A41" s="289" t="s">
        <v>446</v>
      </c>
      <c r="B41" s="560">
        <v>16013</v>
      </c>
      <c r="C41" s="560"/>
      <c r="D41" s="561">
        <v>1022</v>
      </c>
      <c r="E41" s="562"/>
      <c r="F41" s="561">
        <v>14992</v>
      </c>
      <c r="G41" s="562"/>
      <c r="H41" s="580">
        <f t="shared" si="0"/>
        <v>-13970</v>
      </c>
      <c r="I41" s="581"/>
      <c r="J41" s="288"/>
    </row>
    <row r="42" spans="1:11" ht="20.100000000000001" customHeight="1" x14ac:dyDescent="0.15">
      <c r="A42" s="289" t="s">
        <v>130</v>
      </c>
      <c r="B42" s="560">
        <v>11013</v>
      </c>
      <c r="C42" s="560"/>
      <c r="D42" s="561">
        <v>822</v>
      </c>
      <c r="E42" s="562"/>
      <c r="F42" s="561">
        <v>10191</v>
      </c>
      <c r="G42" s="562"/>
      <c r="H42" s="580">
        <f t="shared" si="0"/>
        <v>-9369</v>
      </c>
      <c r="I42" s="581"/>
      <c r="J42" s="288"/>
    </row>
    <row r="43" spans="1:11" ht="20.100000000000001" customHeight="1" x14ac:dyDescent="0.15">
      <c r="A43" s="289" t="s">
        <v>131</v>
      </c>
      <c r="B43" s="560">
        <v>9659</v>
      </c>
      <c r="C43" s="560"/>
      <c r="D43" s="561">
        <v>1490</v>
      </c>
      <c r="E43" s="562"/>
      <c r="F43" s="561">
        <v>8169</v>
      </c>
      <c r="G43" s="562"/>
      <c r="H43" s="580">
        <f t="shared" si="0"/>
        <v>-6679</v>
      </c>
      <c r="I43" s="581"/>
      <c r="J43" s="288"/>
    </row>
    <row r="44" spans="1:11" ht="20.100000000000001" customHeight="1" x14ac:dyDescent="0.15">
      <c r="A44" s="289" t="s">
        <v>132</v>
      </c>
      <c r="B44" s="560">
        <v>13284</v>
      </c>
      <c r="C44" s="560"/>
      <c r="D44" s="561">
        <v>1242</v>
      </c>
      <c r="E44" s="562"/>
      <c r="F44" s="561">
        <v>12042</v>
      </c>
      <c r="G44" s="562"/>
      <c r="H44" s="580">
        <f t="shared" si="0"/>
        <v>-10800</v>
      </c>
      <c r="I44" s="581"/>
      <c r="J44" s="288"/>
    </row>
    <row r="45" spans="1:11" ht="20.100000000000001" customHeight="1" x14ac:dyDescent="0.15">
      <c r="A45" s="289" t="s">
        <v>133</v>
      </c>
      <c r="B45" s="560">
        <v>9475</v>
      </c>
      <c r="C45" s="560"/>
      <c r="D45" s="561">
        <v>854</v>
      </c>
      <c r="E45" s="562"/>
      <c r="F45" s="561">
        <v>8622</v>
      </c>
      <c r="G45" s="562"/>
      <c r="H45" s="580">
        <f t="shared" si="0"/>
        <v>-7768</v>
      </c>
      <c r="I45" s="581"/>
      <c r="J45" s="288"/>
    </row>
    <row r="46" spans="1:11" ht="20.100000000000001" customHeight="1" x14ac:dyDescent="0.15">
      <c r="A46" s="289" t="s">
        <v>134</v>
      </c>
      <c r="B46" s="560">
        <v>14743</v>
      </c>
      <c r="C46" s="560"/>
      <c r="D46" s="561">
        <v>1374</v>
      </c>
      <c r="E46" s="562"/>
      <c r="F46" s="561">
        <v>13369</v>
      </c>
      <c r="G46" s="562"/>
      <c r="H46" s="580">
        <f t="shared" si="0"/>
        <v>-11995</v>
      </c>
      <c r="I46" s="581"/>
      <c r="J46" s="288"/>
    </row>
    <row r="47" spans="1:11" ht="20.100000000000001" customHeight="1" x14ac:dyDescent="0.15">
      <c r="A47" s="289" t="s">
        <v>135</v>
      </c>
      <c r="B47" s="560">
        <v>11147</v>
      </c>
      <c r="C47" s="560"/>
      <c r="D47" s="561">
        <v>1300</v>
      </c>
      <c r="E47" s="562"/>
      <c r="F47" s="561">
        <v>9847</v>
      </c>
      <c r="G47" s="562"/>
      <c r="H47" s="580">
        <f t="shared" si="0"/>
        <v>-8547</v>
      </c>
      <c r="I47" s="581"/>
      <c r="J47" s="288"/>
    </row>
    <row r="48" spans="1:11" ht="19.5" customHeight="1" x14ac:dyDescent="0.15">
      <c r="A48" s="290" t="s">
        <v>136</v>
      </c>
      <c r="B48" s="579">
        <v>9106</v>
      </c>
      <c r="C48" s="579"/>
      <c r="D48" s="579">
        <v>942</v>
      </c>
      <c r="E48" s="579"/>
      <c r="F48" s="579">
        <v>8164</v>
      </c>
      <c r="G48" s="579"/>
      <c r="H48" s="577">
        <f t="shared" si="0"/>
        <v>-7222</v>
      </c>
      <c r="I48" s="578"/>
      <c r="J48" s="288"/>
    </row>
    <row r="49" spans="1:10" ht="12.75" customHeight="1" x14ac:dyDescent="0.15">
      <c r="A49" s="31" t="s">
        <v>60</v>
      </c>
      <c r="B49" s="203"/>
      <c r="C49" s="203"/>
      <c r="D49" s="203"/>
      <c r="E49" s="203"/>
      <c r="F49" s="203"/>
      <c r="G49" s="203"/>
      <c r="H49" s="291"/>
      <c r="I49" s="291"/>
      <c r="J49" s="36"/>
    </row>
    <row r="50" spans="1:10" x14ac:dyDescent="0.15">
      <c r="A50" s="1" t="s">
        <v>413</v>
      </c>
      <c r="B50" s="31"/>
      <c r="C50" s="31"/>
      <c r="D50" s="31"/>
      <c r="E50" s="31"/>
      <c r="F50" s="31"/>
      <c r="G50" s="31"/>
      <c r="H50" s="31"/>
      <c r="I50" s="31"/>
      <c r="J50" s="36"/>
    </row>
  </sheetData>
  <mergeCells count="151">
    <mergeCell ref="H24:I24"/>
    <mergeCell ref="D15:E15"/>
    <mergeCell ref="B18:C18"/>
    <mergeCell ref="F16:G16"/>
    <mergeCell ref="D17:E17"/>
    <mergeCell ref="B17:C17"/>
    <mergeCell ref="H14:I14"/>
    <mergeCell ref="H15:I15"/>
    <mergeCell ref="D22:E22"/>
    <mergeCell ref="B22:C22"/>
    <mergeCell ref="H21:I21"/>
    <mergeCell ref="H20:I20"/>
    <mergeCell ref="H22:I22"/>
    <mergeCell ref="F24:G24"/>
    <mergeCell ref="F21:G21"/>
    <mergeCell ref="D20:E20"/>
    <mergeCell ref="F22:G22"/>
    <mergeCell ref="H23:I23"/>
    <mergeCell ref="F15:G15"/>
    <mergeCell ref="F14:G14"/>
    <mergeCell ref="D14:E14"/>
    <mergeCell ref="B15:C15"/>
    <mergeCell ref="F18:G18"/>
    <mergeCell ref="H19:I19"/>
    <mergeCell ref="A1:I1"/>
    <mergeCell ref="A11:A12"/>
    <mergeCell ref="B11:C12"/>
    <mergeCell ref="D11:E12"/>
    <mergeCell ref="F11:G12"/>
    <mergeCell ref="D13:E13"/>
    <mergeCell ref="B13:C13"/>
    <mergeCell ref="A3:I6"/>
    <mergeCell ref="H13:I13"/>
    <mergeCell ref="F13:G13"/>
    <mergeCell ref="H11:I12"/>
    <mergeCell ref="B14:C14"/>
    <mergeCell ref="D18:E18"/>
    <mergeCell ref="B19:C19"/>
    <mergeCell ref="D19:E19"/>
    <mergeCell ref="F19:G19"/>
    <mergeCell ref="H16:I16"/>
    <mergeCell ref="H17:I17"/>
    <mergeCell ref="H18:I18"/>
    <mergeCell ref="B16:C16"/>
    <mergeCell ref="D16:E16"/>
    <mergeCell ref="F17:G17"/>
    <mergeCell ref="B20:C20"/>
    <mergeCell ref="D23:E23"/>
    <mergeCell ref="F27:G27"/>
    <mergeCell ref="B24:C24"/>
    <mergeCell ref="D21:E21"/>
    <mergeCell ref="B26:C26"/>
    <mergeCell ref="D26:E26"/>
    <mergeCell ref="F26:G26"/>
    <mergeCell ref="F25:G25"/>
    <mergeCell ref="F20:G20"/>
    <mergeCell ref="F23:G23"/>
    <mergeCell ref="B21:C21"/>
    <mergeCell ref="B25:C25"/>
    <mergeCell ref="B23:C23"/>
    <mergeCell ref="D24:E24"/>
    <mergeCell ref="D25:E25"/>
    <mergeCell ref="B27:C27"/>
    <mergeCell ref="H27:I27"/>
    <mergeCell ref="H29:I29"/>
    <mergeCell ref="H28:I28"/>
    <mergeCell ref="D28:E28"/>
    <mergeCell ref="D27:E27"/>
    <mergeCell ref="F36:G36"/>
    <mergeCell ref="H41:I41"/>
    <mergeCell ref="F41:G41"/>
    <mergeCell ref="B37:C37"/>
    <mergeCell ref="B30:C30"/>
    <mergeCell ref="D37:E37"/>
    <mergeCell ref="H36:I36"/>
    <mergeCell ref="F31:G31"/>
    <mergeCell ref="H31:I31"/>
    <mergeCell ref="B36:C36"/>
    <mergeCell ref="F30:G30"/>
    <mergeCell ref="B31:C31"/>
    <mergeCell ref="F28:G28"/>
    <mergeCell ref="D30:E30"/>
    <mergeCell ref="B29:C29"/>
    <mergeCell ref="B28:C28"/>
    <mergeCell ref="D41:E41"/>
    <mergeCell ref="B35:C35"/>
    <mergeCell ref="D35:E35"/>
    <mergeCell ref="H26:I26"/>
    <mergeCell ref="H25:I25"/>
    <mergeCell ref="F44:G44"/>
    <mergeCell ref="B43:C43"/>
    <mergeCell ref="D38:E38"/>
    <mergeCell ref="B39:C39"/>
    <mergeCell ref="B40:C40"/>
    <mergeCell ref="D40:E40"/>
    <mergeCell ref="F40:G40"/>
    <mergeCell ref="F42:G42"/>
    <mergeCell ref="D43:E43"/>
    <mergeCell ref="F38:G38"/>
    <mergeCell ref="F43:G43"/>
    <mergeCell ref="H43:I43"/>
    <mergeCell ref="H39:I39"/>
    <mergeCell ref="D39:E39"/>
    <mergeCell ref="F39:G39"/>
    <mergeCell ref="H40:I40"/>
    <mergeCell ref="H42:I42"/>
    <mergeCell ref="B38:C38"/>
    <mergeCell ref="H37:I37"/>
    <mergeCell ref="H30:I30"/>
    <mergeCell ref="D29:E29"/>
    <mergeCell ref="H38:I38"/>
    <mergeCell ref="H48:I48"/>
    <mergeCell ref="B47:C47"/>
    <mergeCell ref="D44:E44"/>
    <mergeCell ref="B48:C48"/>
    <mergeCell ref="D48:E48"/>
    <mergeCell ref="F48:G48"/>
    <mergeCell ref="H46:I46"/>
    <mergeCell ref="B46:C46"/>
    <mergeCell ref="H47:I47"/>
    <mergeCell ref="H44:I44"/>
    <mergeCell ref="B44:C44"/>
    <mergeCell ref="D45:E45"/>
    <mergeCell ref="F45:G45"/>
    <mergeCell ref="B45:C45"/>
    <mergeCell ref="D47:E47"/>
    <mergeCell ref="F47:G47"/>
    <mergeCell ref="H45:I45"/>
    <mergeCell ref="F46:G46"/>
    <mergeCell ref="D46:E46"/>
    <mergeCell ref="B42:C42"/>
    <mergeCell ref="D42:E42"/>
    <mergeCell ref="F29:G29"/>
    <mergeCell ref="B41:C41"/>
    <mergeCell ref="B33:C33"/>
    <mergeCell ref="D33:E33"/>
    <mergeCell ref="F33:G33"/>
    <mergeCell ref="H33:I33"/>
    <mergeCell ref="B32:C32"/>
    <mergeCell ref="D32:E32"/>
    <mergeCell ref="F32:G32"/>
    <mergeCell ref="H32:I32"/>
    <mergeCell ref="D36:E36"/>
    <mergeCell ref="F37:G37"/>
    <mergeCell ref="D31:E31"/>
    <mergeCell ref="B34:C34"/>
    <mergeCell ref="D34:E34"/>
    <mergeCell ref="F34:G34"/>
    <mergeCell ref="H34:I34"/>
    <mergeCell ref="F35:G35"/>
    <mergeCell ref="H35:I35"/>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14</vt:i4>
      </vt:variant>
      <vt:variant>
        <vt:lpstr>名前付き一覧</vt:lpstr>
      </vt:variant>
      <vt:variant>
        <vt:i4>3</vt:i4>
      </vt:variant>
    </vt:vector>
  </HeadingPairs>
  <TitlesOfParts>
    <vt:vector baseType="lpstr" size="17">
      <vt:lpstr>目次</vt:lpstr>
      <vt:lpstr>商業１</vt:lpstr>
      <vt:lpstr>商業２ </vt:lpstr>
      <vt:lpstr>商業３</vt:lpstr>
      <vt:lpstr>商業４（道内）</vt:lpstr>
      <vt:lpstr>商業a</vt:lpstr>
      <vt:lpstr>商業b</vt:lpstr>
      <vt:lpstr>商業c</vt:lpstr>
      <vt:lpstr>貿易１</vt:lpstr>
      <vt:lpstr>貿易２</vt:lpstr>
      <vt:lpstr>貿易３</vt:lpstr>
      <vt:lpstr>貿易4</vt:lpstr>
      <vt:lpstr>市場１</vt:lpstr>
      <vt:lpstr>市場２</vt:lpstr>
      <vt:lpstr>商業１!Print_Area</vt:lpstr>
      <vt:lpstr>'商業２ '!Print_Area</vt:lpstr>
      <vt:lpstr>商業b!Print_Area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2024-03-07T10:09:32Z</cp:lastPrinted>
  <dcterms:created xsi:type="dcterms:W3CDTF">2006-04-12T10:15:54Z</dcterms:created>
  <dcterms:modified xsi:type="dcterms:W3CDTF">2026-03-26T07:08:33Z</dcterms:modified>
</cp:coreProperties>
</file>